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945" yWindow="-15" windowWidth="6300" windowHeight="3990" tabRatio="860"/>
  </bookViews>
  <sheets>
    <sheet name="1stQuarter" sheetId="34" r:id="rId1"/>
    <sheet name="2ndQuarter" sheetId="35" r:id="rId2"/>
    <sheet name="3rdQuarter" sheetId="36" r:id="rId3"/>
    <sheet name="4thQuarter" sheetId="37" r:id="rId4"/>
    <sheet name="Summary" sheetId="39" r:id="rId5"/>
    <sheet name="Budget2000 (2)" sheetId="33" state="hidden" r:id="rId6"/>
  </sheets>
  <definedNames>
    <definedName name="solver_adj" localSheetId="5" hidden="1">'Budget2000 (2)'!$B$3:$D$3,'Budget2000 (2)'!$B$7:$D$7</definedName>
    <definedName name="solver_cvg" localSheetId="5" hidden="1">0.0001</definedName>
    <definedName name="solver_drv" localSheetId="5" hidden="1">1</definedName>
    <definedName name="solver_est" localSheetId="5" hidden="1">1</definedName>
    <definedName name="solver_itr" localSheetId="5" hidden="1">1000</definedName>
    <definedName name="solver_lhs1" localSheetId="5" hidden="1">'Budget2000 (2)'!$B$3:$D$3</definedName>
    <definedName name="solver_lhs2" localSheetId="5" hidden="1">'Budget2000 (2)'!$B$7:$D$7</definedName>
    <definedName name="solver_lin" localSheetId="5" hidden="1">2</definedName>
    <definedName name="solver_neg" localSheetId="5" hidden="1">2</definedName>
    <definedName name="solver_num" localSheetId="5" hidden="1">2</definedName>
    <definedName name="solver_nwt" localSheetId="5" hidden="1">1</definedName>
    <definedName name="solver_opt" localSheetId="5" hidden="1">'Budget2000 (2)'!$R$27</definedName>
    <definedName name="solver_pre" localSheetId="5" hidden="1">0.000001</definedName>
    <definedName name="solver_rel1" localSheetId="5" hidden="1">1</definedName>
    <definedName name="solver_rel2" localSheetId="5" hidden="1">3</definedName>
    <definedName name="solver_rhs1" localSheetId="5" hidden="1">15000</definedName>
    <definedName name="solver_rhs2" localSheetId="5" hidden="1">8000</definedName>
    <definedName name="solver_scl" localSheetId="5" hidden="1">2</definedName>
    <definedName name="solver_sho" localSheetId="5" hidden="1">2</definedName>
    <definedName name="solver_tim" localSheetId="5" hidden="1">100</definedName>
    <definedName name="solver_tol" localSheetId="5" hidden="1">0.1</definedName>
    <definedName name="solver_typ" localSheetId="5" hidden="1">3</definedName>
    <definedName name="solver_val" localSheetId="5" hidden="1">50000</definedName>
    <definedName name="wrn.AllData." localSheetId="1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localSheetId="3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localSheetId="3" hidden="1">{"FirstQ",#N/A,FALSE,"Budget2000";"SecondQ",#N/A,FALSE,"Budget2000"}</definedName>
    <definedName name="wrn.FirstHalf." hidden="1">{"FirstQ",#N/A,FALSE,"Budget2000";"SecondQ",#N/A,FALSE,"Budget2000"}</definedName>
    <definedName name="wrn.Total." localSheetId="5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localSheetId="3" hidden="1">{"AllDetail",#N/A,FALSE,"Research Budget";"1stQuarter",#N/A,FALSE,"Research Budget";"2nd Quarter",#N/A,FALSE,"Research Budget";"Summary",#N/A,FALSE,"Research Budget"}</definedName>
    <definedName name="xxxxxxxxxxxxxxxxxxx" localSheetId="5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02DBF3FC_0360_11D4_B9B7_50E04AC12710_.wvu.Cols" localSheetId="5" hidden="1">'Budget2000 (2)'!$E:$E,'Budget2000 (2)'!$I:$I,'Budget2000 (2)'!$M:$M,'Budget2000 (2)'!$Q:$Q</definedName>
    <definedName name="Z_02DBF3FD_0360_11D4_B9B7_50E04AC12710_.wvu.Cols" localSheetId="5" hidden="1">'Budget2000 (2)'!$E:$E,'Budget2000 (2)'!$I:$I,'Budget2000 (2)'!$M:$M,'Budget2000 (2)'!$Q:$Q</definedName>
    <definedName name="Z_02DBF3FE_0360_11D4_B9B7_50E04AC12710_.wvu.Cols" localSheetId="5" hidden="1">'Budget2000 (2)'!$E:$E,'Budget2000 (2)'!$I:$I,'Budget2000 (2)'!$M:$M,'Budget2000 (2)'!$Q:$Q</definedName>
    <definedName name="Z_02DBF3FF_0360_11D4_B9B7_50E04AC12710_.wvu.Cols" localSheetId="5" hidden="1">'Budget2000 (2)'!$E:$E,'Budget2000 (2)'!$I:$I,'Budget2000 (2)'!$M:$M,'Budget2000 (2)'!$Q:$Q</definedName>
    <definedName name="Z_02DBF400_0360_11D4_B9B7_50E04AC12710_.wvu.Cols" localSheetId="5" hidden="1">'Budget2000 (2)'!$E:$E,'Budget2000 (2)'!$I:$I,'Budget2000 (2)'!$M:$M,'Budget2000 (2)'!$Q:$Q</definedName>
    <definedName name="Z_02DBF401_0360_11D4_B9B7_50E04AC12710_.wvu.Cols" localSheetId="5" hidden="1">'Budget2000 (2)'!$E:$E,'Budget2000 (2)'!$I:$I,'Budget2000 (2)'!$M:$M,'Budget2000 (2)'!$Q:$Q</definedName>
  </definedNames>
  <calcPr calcId="144525"/>
  <customWorkbookViews>
    <customWorkbookView name="3rdQuarterOnly" guid="{02DBF3FC-0360-11D4-B9B7-50E04AC12710}" maximized="1" windowWidth="1020" windowHeight="570" tabRatio="866" activeSheetId="24"/>
    <customWorkbookView name="2ndQuarterOnly" guid="{02DBF3FD-0360-11D4-B9B7-50E04AC12710}" maximized="1" windowWidth="1020" windowHeight="570" tabRatio="866" activeSheetId="24"/>
    <customWorkbookView name="1stQuarterOnly" guid="{02DBF3FE-0360-11D4-B9B7-50E04AC12710}" maximized="1" windowWidth="1020" windowHeight="570" tabRatio="866" activeSheetId="24"/>
    <customWorkbookView name="4thQuarterOnly" guid="{02DBF3FF-0360-11D4-B9B7-50E04AC12710}" maximized="1" windowWidth="1020" windowHeight="570" tabRatio="866" activeSheetId="24"/>
    <customWorkbookView name="Summary" guid="{02DBF400-0360-11D4-B9B7-50E04AC12710}" maximized="1" windowWidth="1020" windowHeight="570" tabRatio="866" activeSheetId="24"/>
    <customWorkbookView name="AllData" guid="{02DBF401-0360-11D4-B9B7-50E04AC12710}" maximized="1" windowWidth="1020" windowHeight="570" tabRatio="866" activeSheetId="24"/>
  </customWorkbookViews>
</workbook>
</file>

<file path=xl/calcChain.xml><?xml version="1.0" encoding="utf-8"?>
<calcChain xmlns="http://schemas.openxmlformats.org/spreadsheetml/2006/main">
  <c r="B2" i="39" l="1"/>
  <c r="E4" i="34"/>
  <c r="B4" i="39" s="1"/>
  <c r="E5" i="34"/>
  <c r="B5" i="39" s="1"/>
  <c r="E8" i="34"/>
  <c r="B8" i="39" s="1"/>
  <c r="E9" i="34"/>
  <c r="B9" i="39"/>
  <c r="E10" i="34"/>
  <c r="B10" i="39" s="1"/>
  <c r="E15" i="34"/>
  <c r="B15" i="39" s="1"/>
  <c r="E16" i="34"/>
  <c r="B16" i="39" s="1"/>
  <c r="E17" i="34"/>
  <c r="B17" i="39"/>
  <c r="E18" i="34"/>
  <c r="B18" i="39" s="1"/>
  <c r="E19" i="34"/>
  <c r="B19" i="39" s="1"/>
  <c r="E20" i="34"/>
  <c r="B20" i="39" s="1"/>
  <c r="E21" i="34"/>
  <c r="B21" i="39"/>
  <c r="E22" i="34"/>
  <c r="B22" i="39" s="1"/>
  <c r="E23" i="34"/>
  <c r="B23" i="39" s="1"/>
  <c r="E24" i="34"/>
  <c r="B24" i="39" s="1"/>
  <c r="E25" i="34"/>
  <c r="B25" i="39"/>
  <c r="E4" i="35"/>
  <c r="C4" i="39" s="1"/>
  <c r="E5" i="35"/>
  <c r="C5" i="39" s="1"/>
  <c r="E8" i="35"/>
  <c r="C8" i="39" s="1"/>
  <c r="E9" i="35"/>
  <c r="C9" i="39" s="1"/>
  <c r="E10" i="35"/>
  <c r="C10" i="39" s="1"/>
  <c r="E15" i="35"/>
  <c r="C15" i="39" s="1"/>
  <c r="F15" i="39" s="1"/>
  <c r="E16" i="35"/>
  <c r="C16" i="39" s="1"/>
  <c r="E17" i="35"/>
  <c r="C17" i="39"/>
  <c r="E18" i="35"/>
  <c r="C18" i="39" s="1"/>
  <c r="E19" i="35"/>
  <c r="C19" i="39" s="1"/>
  <c r="E20" i="35"/>
  <c r="C20" i="39" s="1"/>
  <c r="E21" i="35"/>
  <c r="C21" i="39" s="1"/>
  <c r="E22" i="35"/>
  <c r="C22" i="39" s="1"/>
  <c r="E23" i="35"/>
  <c r="C23" i="39"/>
  <c r="E24" i="35"/>
  <c r="C24" i="39" s="1"/>
  <c r="E25" i="35"/>
  <c r="C25" i="39" s="1"/>
  <c r="E4" i="36"/>
  <c r="D4" i="39" s="1"/>
  <c r="E5" i="36"/>
  <c r="D5" i="39"/>
  <c r="E8" i="36"/>
  <c r="D8" i="39" s="1"/>
  <c r="E9" i="36"/>
  <c r="D9" i="39" s="1"/>
  <c r="E10" i="36"/>
  <c r="D10" i="39" s="1"/>
  <c r="E15" i="36"/>
  <c r="D15" i="39"/>
  <c r="E16" i="36"/>
  <c r="D16" i="39" s="1"/>
  <c r="E17" i="36"/>
  <c r="D17" i="39" s="1"/>
  <c r="E18" i="36"/>
  <c r="D18" i="39" s="1"/>
  <c r="E19" i="36"/>
  <c r="D19" i="39"/>
  <c r="E20" i="36"/>
  <c r="D20" i="39" s="1"/>
  <c r="E21" i="36"/>
  <c r="D21" i="39" s="1"/>
  <c r="E22" i="36"/>
  <c r="D22" i="39" s="1"/>
  <c r="E23" i="36"/>
  <c r="D23" i="39"/>
  <c r="E24" i="36"/>
  <c r="D24" i="39" s="1"/>
  <c r="E25" i="36"/>
  <c r="D25" i="39" s="1"/>
  <c r="E4" i="37"/>
  <c r="E6" i="37" s="1"/>
  <c r="E5" i="37"/>
  <c r="E5" i="39"/>
  <c r="E8" i="37"/>
  <c r="E8" i="39" s="1"/>
  <c r="E9" i="37"/>
  <c r="E9" i="39" s="1"/>
  <c r="E10" i="37"/>
  <c r="E10" i="39" s="1"/>
  <c r="E15" i="37"/>
  <c r="E15" i="39"/>
  <c r="E16" i="37"/>
  <c r="E16" i="39" s="1"/>
  <c r="E17" i="37"/>
  <c r="E17" i="39" s="1"/>
  <c r="E18" i="37"/>
  <c r="E18" i="39" s="1"/>
  <c r="E19" i="37"/>
  <c r="E19" i="39"/>
  <c r="E20" i="37"/>
  <c r="E20" i="39" s="1"/>
  <c r="E21" i="37"/>
  <c r="E21" i="39" s="1"/>
  <c r="E22" i="37"/>
  <c r="E22" i="39" s="1"/>
  <c r="E23" i="37"/>
  <c r="E23" i="39"/>
  <c r="E24" i="37"/>
  <c r="E24" i="39" s="1"/>
  <c r="E25" i="37"/>
  <c r="E25" i="39"/>
  <c r="E6" i="34"/>
  <c r="B6" i="34"/>
  <c r="B12" i="34" s="1"/>
  <c r="B11" i="34"/>
  <c r="B26" i="34"/>
  <c r="C26" i="34"/>
  <c r="C6" i="34"/>
  <c r="C11" i="34"/>
  <c r="C12" i="34"/>
  <c r="C28" i="34" s="1"/>
  <c r="D26" i="34"/>
  <c r="D6" i="34"/>
  <c r="D11" i="34"/>
  <c r="D12" i="34"/>
  <c r="D28" i="34" s="1"/>
  <c r="B26" i="35"/>
  <c r="B6" i="35"/>
  <c r="B11" i="35"/>
  <c r="C26" i="35"/>
  <c r="C6" i="35"/>
  <c r="C11" i="35"/>
  <c r="D26" i="35"/>
  <c r="D6" i="35"/>
  <c r="D12" i="35" s="1"/>
  <c r="D28" i="35" s="1"/>
  <c r="D11" i="35"/>
  <c r="E11" i="35"/>
  <c r="B26" i="36"/>
  <c r="B6" i="36"/>
  <c r="B12" i="36" s="1"/>
  <c r="B28" i="36" s="1"/>
  <c r="B11" i="36"/>
  <c r="C26" i="36"/>
  <c r="C6" i="36"/>
  <c r="C11" i="36"/>
  <c r="D26" i="36"/>
  <c r="D6" i="36"/>
  <c r="D11" i="36"/>
  <c r="D12" i="36"/>
  <c r="E6" i="36"/>
  <c r="B26" i="37"/>
  <c r="B6" i="37"/>
  <c r="B11" i="37"/>
  <c r="B12" i="37" s="1"/>
  <c r="B28" i="37" s="1"/>
  <c r="C26" i="37"/>
  <c r="C6" i="37"/>
  <c r="C11" i="37"/>
  <c r="C12" i="37"/>
  <c r="C28" i="37" s="1"/>
  <c r="D26" i="37"/>
  <c r="D6" i="37"/>
  <c r="D12" i="37" s="1"/>
  <c r="D28" i="37" s="1"/>
  <c r="D11" i="37"/>
  <c r="E3" i="33"/>
  <c r="F3" i="33"/>
  <c r="G3" i="33"/>
  <c r="H3" i="33"/>
  <c r="I3" i="33"/>
  <c r="J3" i="33"/>
  <c r="K3" i="33"/>
  <c r="L3" i="33"/>
  <c r="M3" i="33" s="1"/>
  <c r="N3" i="33"/>
  <c r="O3" i="33"/>
  <c r="P3" i="33"/>
  <c r="E4" i="33"/>
  <c r="F4" i="33"/>
  <c r="I4" i="33" s="1"/>
  <c r="I5" i="33" s="1"/>
  <c r="G4" i="33"/>
  <c r="H4" i="33"/>
  <c r="H5" i="33"/>
  <c r="J4" i="33"/>
  <c r="K4" i="33"/>
  <c r="M4" i="33" s="1"/>
  <c r="L4" i="33"/>
  <c r="L5" i="33"/>
  <c r="N4" i="33"/>
  <c r="P4" i="33"/>
  <c r="P5" i="33" s="1"/>
  <c r="P11" i="33" s="1"/>
  <c r="B5" i="33"/>
  <c r="C5" i="33"/>
  <c r="D5" i="33"/>
  <c r="E5" i="33"/>
  <c r="G5" i="33"/>
  <c r="K5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E8" i="33"/>
  <c r="F8" i="33"/>
  <c r="I8" i="33" s="1"/>
  <c r="G8" i="33"/>
  <c r="H8" i="33"/>
  <c r="J8" i="33"/>
  <c r="M8" i="33" s="1"/>
  <c r="K8" i="33"/>
  <c r="L8" i="33"/>
  <c r="L10" i="33" s="1"/>
  <c r="L11" i="33" s="1"/>
  <c r="N8" i="33"/>
  <c r="N10" i="33" s="1"/>
  <c r="O8" i="33"/>
  <c r="P8" i="33"/>
  <c r="E9" i="33"/>
  <c r="F9" i="33"/>
  <c r="I9" i="33" s="1"/>
  <c r="G9" i="33"/>
  <c r="H9" i="33"/>
  <c r="H10" i="33" s="1"/>
  <c r="J9" i="33"/>
  <c r="M9" i="33" s="1"/>
  <c r="K9" i="33"/>
  <c r="L9" i="33"/>
  <c r="N9" i="33"/>
  <c r="Q9" i="33" s="1"/>
  <c r="O9" i="33"/>
  <c r="P9" i="33"/>
  <c r="B10" i="33"/>
  <c r="C10" i="33"/>
  <c r="D10" i="33"/>
  <c r="E10" i="33"/>
  <c r="G10" i="33"/>
  <c r="G11" i="33" s="1"/>
  <c r="K10" i="33"/>
  <c r="P10" i="33"/>
  <c r="B11" i="33"/>
  <c r="C11" i="33"/>
  <c r="D11" i="33"/>
  <c r="E11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Q14" i="33"/>
  <c r="E15" i="33"/>
  <c r="F15" i="33"/>
  <c r="I15" i="33" s="1"/>
  <c r="G15" i="33"/>
  <c r="H15" i="33"/>
  <c r="J15" i="33"/>
  <c r="M15" i="33" s="1"/>
  <c r="K15" i="33"/>
  <c r="L15" i="33"/>
  <c r="N15" i="33"/>
  <c r="Q15" i="33" s="1"/>
  <c r="O15" i="33"/>
  <c r="P15" i="33"/>
  <c r="E16" i="33"/>
  <c r="F16" i="33"/>
  <c r="G16" i="33"/>
  <c r="H16" i="33"/>
  <c r="I16" i="33" s="1"/>
  <c r="J16" i="33"/>
  <c r="K16" i="33"/>
  <c r="L16" i="33"/>
  <c r="M16" i="33" s="1"/>
  <c r="N16" i="33"/>
  <c r="O16" i="33"/>
  <c r="P16" i="33"/>
  <c r="Q16" i="33" s="1"/>
  <c r="E17" i="33"/>
  <c r="F17" i="33"/>
  <c r="I17" i="33" s="1"/>
  <c r="G17" i="33"/>
  <c r="H17" i="33"/>
  <c r="J17" i="33"/>
  <c r="M17" i="33" s="1"/>
  <c r="K17" i="33"/>
  <c r="L17" i="33"/>
  <c r="N17" i="33"/>
  <c r="Q17" i="33" s="1"/>
  <c r="O17" i="33"/>
  <c r="P17" i="33"/>
  <c r="E18" i="33"/>
  <c r="F18" i="33"/>
  <c r="G18" i="33"/>
  <c r="H18" i="33"/>
  <c r="I18" i="33" s="1"/>
  <c r="R18" i="33" s="1"/>
  <c r="J18" i="33"/>
  <c r="K18" i="33"/>
  <c r="L18" i="33"/>
  <c r="M18" i="33" s="1"/>
  <c r="N18" i="33"/>
  <c r="O18" i="33"/>
  <c r="P18" i="33"/>
  <c r="Q18" i="33" s="1"/>
  <c r="E19" i="33"/>
  <c r="F19" i="33"/>
  <c r="I19" i="33" s="1"/>
  <c r="R19" i="33" s="1"/>
  <c r="G19" i="33"/>
  <c r="H19" i="33"/>
  <c r="J19" i="33"/>
  <c r="M19" i="33" s="1"/>
  <c r="K19" i="33"/>
  <c r="L19" i="33"/>
  <c r="N19" i="33"/>
  <c r="Q19" i="33" s="1"/>
  <c r="O19" i="33"/>
  <c r="P19" i="33"/>
  <c r="E20" i="33"/>
  <c r="F20" i="33"/>
  <c r="G20" i="33"/>
  <c r="H20" i="33"/>
  <c r="I20" i="33" s="1"/>
  <c r="J20" i="33"/>
  <c r="K20" i="33"/>
  <c r="L20" i="33"/>
  <c r="M20" i="33" s="1"/>
  <c r="N20" i="33"/>
  <c r="O20" i="33"/>
  <c r="P20" i="33"/>
  <c r="Q20" i="33" s="1"/>
  <c r="E21" i="33"/>
  <c r="F21" i="33"/>
  <c r="I21" i="33" s="1"/>
  <c r="R21" i="33" s="1"/>
  <c r="G21" i="33"/>
  <c r="H21" i="33"/>
  <c r="J21" i="33"/>
  <c r="M21" i="33" s="1"/>
  <c r="K21" i="33"/>
  <c r="L21" i="33"/>
  <c r="N21" i="33"/>
  <c r="Q21" i="33" s="1"/>
  <c r="O21" i="33"/>
  <c r="P21" i="33"/>
  <c r="E22" i="33"/>
  <c r="F22" i="33"/>
  <c r="G22" i="33"/>
  <c r="H22" i="33"/>
  <c r="H25" i="33" s="1"/>
  <c r="J22" i="33"/>
  <c r="K22" i="33"/>
  <c r="L22" i="33"/>
  <c r="L25" i="33" s="1"/>
  <c r="N22" i="33"/>
  <c r="O22" i="33"/>
  <c r="P22" i="33"/>
  <c r="Q22" i="33" s="1"/>
  <c r="E23" i="33"/>
  <c r="F23" i="33"/>
  <c r="I23" i="33" s="1"/>
  <c r="R23" i="33" s="1"/>
  <c r="G23" i="33"/>
  <c r="G25" i="33" s="1"/>
  <c r="H23" i="33"/>
  <c r="J23" i="33"/>
  <c r="M23" i="33" s="1"/>
  <c r="K23" i="33"/>
  <c r="K25" i="33" s="1"/>
  <c r="L23" i="33"/>
  <c r="N23" i="33"/>
  <c r="Q23" i="33" s="1"/>
  <c r="O23" i="33"/>
  <c r="P23" i="33"/>
  <c r="E24" i="33"/>
  <c r="E25" i="33" s="1"/>
  <c r="E27" i="33" s="1"/>
  <c r="F24" i="33"/>
  <c r="G24" i="33"/>
  <c r="H24" i="33"/>
  <c r="I24" i="33" s="1"/>
  <c r="J24" i="33"/>
  <c r="K24" i="33"/>
  <c r="L24" i="33"/>
  <c r="N24" i="33"/>
  <c r="O24" i="33"/>
  <c r="P24" i="33"/>
  <c r="P25" i="33" s="1"/>
  <c r="B25" i="33"/>
  <c r="C25" i="33"/>
  <c r="C27" i="33" s="1"/>
  <c r="D25" i="33"/>
  <c r="O25" i="33"/>
  <c r="B27" i="33"/>
  <c r="D27" i="33"/>
  <c r="C2" i="39"/>
  <c r="D2" i="39"/>
  <c r="E2" i="39"/>
  <c r="R14" i="33"/>
  <c r="N5" i="33"/>
  <c r="J5" i="33"/>
  <c r="F5" i="33"/>
  <c r="N25" i="33"/>
  <c r="J25" i="33"/>
  <c r="F25" i="33"/>
  <c r="R20" i="33" l="1"/>
  <c r="R17" i="33"/>
  <c r="R16" i="33"/>
  <c r="R15" i="33"/>
  <c r="R9" i="33"/>
  <c r="I10" i="33"/>
  <c r="I11" i="33"/>
  <c r="G27" i="33"/>
  <c r="L27" i="33"/>
  <c r="M10" i="33"/>
  <c r="F17" i="39"/>
  <c r="F25" i="39"/>
  <c r="F19" i="39"/>
  <c r="Q24" i="33"/>
  <c r="Q25" i="33" s="1"/>
  <c r="M24" i="33"/>
  <c r="M22" i="33"/>
  <c r="I22" i="33"/>
  <c r="R7" i="33"/>
  <c r="H11" i="33"/>
  <c r="H27" i="33" s="1"/>
  <c r="Q3" i="33"/>
  <c r="B28" i="34"/>
  <c r="E11" i="39"/>
  <c r="D11" i="39"/>
  <c r="F21" i="39"/>
  <c r="B6" i="39"/>
  <c r="N11" i="33"/>
  <c r="N27" i="33" s="1"/>
  <c r="J10" i="33"/>
  <c r="J11" i="33" s="1"/>
  <c r="J27" i="33" s="1"/>
  <c r="F10" i="33"/>
  <c r="F11" i="33" s="1"/>
  <c r="F27" i="33" s="1"/>
  <c r="Q8" i="33"/>
  <c r="Q10" i="33" s="1"/>
  <c r="K11" i="33"/>
  <c r="K27" i="33" s="1"/>
  <c r="C12" i="36"/>
  <c r="C28" i="36" s="1"/>
  <c r="B12" i="35"/>
  <c r="B28" i="35" s="1"/>
  <c r="D6" i="39"/>
  <c r="D12" i="39" s="1"/>
  <c r="D28" i="39" s="1"/>
  <c r="F23" i="39"/>
  <c r="F9" i="39"/>
  <c r="F5" i="39"/>
  <c r="B11" i="39"/>
  <c r="B26" i="39"/>
  <c r="E26" i="39"/>
  <c r="D26" i="39"/>
  <c r="E11" i="37"/>
  <c r="E12" i="37" s="1"/>
  <c r="E26" i="36"/>
  <c r="D28" i="36"/>
  <c r="E6" i="35"/>
  <c r="E12" i="35" s="1"/>
  <c r="E26" i="34"/>
  <c r="F20" i="39"/>
  <c r="F8" i="39"/>
  <c r="F18" i="39"/>
  <c r="E26" i="37"/>
  <c r="E11" i="36"/>
  <c r="E12" i="36" s="1"/>
  <c r="E28" i="36" s="1"/>
  <c r="E26" i="35"/>
  <c r="C12" i="35"/>
  <c r="C28" i="35" s="1"/>
  <c r="E11" i="34"/>
  <c r="E12" i="34" s="1"/>
  <c r="E28" i="34" s="1"/>
  <c r="E4" i="39"/>
  <c r="E6" i="39" s="1"/>
  <c r="E12" i="39" s="1"/>
  <c r="F24" i="39"/>
  <c r="F22" i="39"/>
  <c r="F10" i="39"/>
  <c r="C6" i="39"/>
  <c r="F16" i="39"/>
  <c r="C26" i="39"/>
  <c r="B12" i="39"/>
  <c r="B28" i="39" s="1"/>
  <c r="E28" i="39"/>
  <c r="C11" i="39"/>
  <c r="M25" i="33"/>
  <c r="R24" i="33"/>
  <c r="R3" i="33"/>
  <c r="M5" i="33"/>
  <c r="M11" i="33" s="1"/>
  <c r="M27" i="33" s="1"/>
  <c r="R8" i="33"/>
  <c r="R10" i="33" s="1"/>
  <c r="P27" i="33"/>
  <c r="O10" i="33"/>
  <c r="O4" i="33"/>
  <c r="O5" i="33" s="1"/>
  <c r="C12" i="39"/>
  <c r="C28" i="39" s="1"/>
  <c r="F4" i="39" l="1"/>
  <c r="F6" i="39" s="1"/>
  <c r="F26" i="39"/>
  <c r="F11" i="39"/>
  <c r="E28" i="37"/>
  <c r="R22" i="33"/>
  <c r="R25" i="33" s="1"/>
  <c r="I25" i="33"/>
  <c r="I27" i="33"/>
  <c r="E28" i="35"/>
  <c r="O11" i="33"/>
  <c r="O27" i="33" s="1"/>
  <c r="Q4" i="33"/>
  <c r="F12" i="39" l="1"/>
  <c r="F28" i="39" s="1"/>
  <c r="Q5" i="33"/>
  <c r="Q11" i="33" s="1"/>
  <c r="Q27" i="33" s="1"/>
  <c r="R4" i="33"/>
  <c r="R5" i="33" s="1"/>
  <c r="R11" i="33" s="1"/>
  <c r="R27" i="33" s="1"/>
</calcChain>
</file>

<file path=xl/sharedStrings.xml><?xml version="1.0" encoding="utf-8"?>
<sst xmlns="http://schemas.openxmlformats.org/spreadsheetml/2006/main" count="183" uniqueCount="50">
  <si>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</si>
  <si>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</si>
  <si>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</si>
  <si>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</si>
  <si>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</si>
  <si>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</si>
  <si>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</si>
  <si>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</si>
  <si>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</si>
  <si>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</si>
  <si>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</si>
  <si>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</si>
  <si>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Gross Revenue</t>
  </si>
  <si>
    <t>Sales</t>
  </si>
  <si>
    <t>Shipping</t>
  </si>
  <si>
    <t>Gross Revenue Totals</t>
  </si>
  <si>
    <t>Cost of Goods Sold</t>
  </si>
  <si>
    <t>Goods</t>
  </si>
  <si>
    <t>Freight</t>
  </si>
  <si>
    <t>Miscellaneous</t>
  </si>
  <si>
    <t>Cost of Goods Total</t>
  </si>
  <si>
    <t>Gross Profit</t>
  </si>
  <si>
    <t>Expenses</t>
  </si>
  <si>
    <t>Advertising</t>
  </si>
  <si>
    <t>Salaries</t>
  </si>
  <si>
    <t>Rent</t>
  </si>
  <si>
    <t>Utilities</t>
  </si>
  <si>
    <t>Insurance</t>
  </si>
  <si>
    <t>Telephone</t>
  </si>
  <si>
    <t>Office Supplies</t>
  </si>
  <si>
    <t>Training</t>
  </si>
  <si>
    <t>Travel and Entertainment</t>
  </si>
  <si>
    <t>Taxes and Licenses</t>
  </si>
  <si>
    <t>Interest</t>
  </si>
  <si>
    <t>Total Expenses</t>
  </si>
  <si>
    <t>TOTAL</t>
  </si>
  <si>
    <t>Net Profit</t>
  </si>
  <si>
    <t>1st
Quarter</t>
  </si>
  <si>
    <t>2nd
Quarter</t>
  </si>
  <si>
    <t>3rd
Quarter</t>
  </si>
  <si>
    <t>4th
Quarter</t>
  </si>
  <si>
    <t>1st Q</t>
  </si>
  <si>
    <t>2nd Q</t>
  </si>
  <si>
    <t>3rd Q</t>
  </si>
  <si>
    <t>4th Q</t>
  </si>
  <si>
    <t>Travel</t>
  </si>
  <si>
    <t>Taxes</t>
  </si>
  <si>
    <t>Total</t>
  </si>
  <si>
    <r>
      <t xml:space="preserve">Cost of </t>
    </r>
    <r>
      <rPr>
        <b/>
        <i/>
        <sz val="10"/>
        <color indexed="12"/>
        <rFont val="Calibri"/>
        <family val="2"/>
      </rPr>
      <t>Goods</t>
    </r>
    <r>
      <rPr>
        <b/>
        <sz val="10"/>
        <color indexed="12"/>
        <rFont val="Calibri"/>
        <family val="2"/>
      </rPr>
      <t xml:space="preserve"> Sold</t>
    </r>
  </si>
  <si>
    <t>Two Trees Olive Oil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</si>
</sst>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Calibri"/>
      <family val="2"/>
    </font>
    <font>
      <b/>
      <i/>
      <sz val="10"/>
      <color indexed="12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21"/>
      <name val="Calibri"/>
      <family val="2"/>
      <scheme val="minor"/>
    </font>
    <font>
      <b/>
      <sz val="10"/>
      <color indexed="17"/>
      <name val="Calibri"/>
      <family val="2"/>
      <scheme val="minor"/>
    </font>
    <font>
      <i/>
      <sz val="10"/>
      <name val="Calibri"/>
      <family val="2"/>
      <scheme val="minor"/>
    </font>
    <font>
      <sz val="2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18" fillId="5" borderId="12" xfId="5" applyFont="1" applyFill="1" applyBorder="1" applyAlignment="1">
      <alignment horizontal="center" vertical="center"/>
    </xf>
    <xf numFmtId="0" fontId="18" fillId="5" borderId="13" xfId="5" applyFont="1" applyFill="1" applyBorder="1" applyAlignment="1">
      <alignment horizontal="center" vertical="center"/>
    </xf>
    <xf numFmtId="44" fontId="3" fillId="0" borderId="2" xfId="4" applyFont="1" applyFill="1" applyBorder="1" applyAlignment="1">
      <alignment horizontal="right"/>
    </xf>
    <xf numFmtId="44" fontId="4" fillId="0" borderId="2" xfId="4" applyFont="1" applyFill="1" applyBorder="1" applyAlignment="1">
      <alignment horizontal="right"/>
    </xf>
    <xf numFmtId="44" fontId="4" fillId="2" borderId="3" xfId="4" applyFont="1" applyFill="1" applyBorder="1" applyAlignment="1">
      <alignment horizontal="right" wrapText="1"/>
    </xf>
    <xf numFmtId="44" fontId="5" fillId="0" borderId="0" xfId="4" applyFont="1" applyFill="1" applyBorder="1" applyAlignment="1">
      <alignment horizontal="left"/>
    </xf>
    <xf numFmtId="44" fontId="3" fillId="0" borderId="0" xfId="4" applyFont="1" applyFill="1" applyBorder="1" applyAlignment="1"/>
    <xf numFmtId="44" fontId="3" fillId="0" borderId="4" xfId="4" applyFont="1" applyFill="1" applyBorder="1" applyAlignment="1"/>
    <xf numFmtId="0" fontId="3" fillId="0" borderId="1" xfId="0" applyFont="1" applyFill="1" applyBorder="1"/>
    <xf numFmtId="44" fontId="6" fillId="0" borderId="0" xfId="4" applyFont="1" applyFill="1" applyBorder="1" applyAlignment="1">
      <alignment horizontal="left" indent="3"/>
    </xf>
    <xf numFmtId="164" fontId="3" fillId="0" borderId="0" xfId="4" applyNumberFormat="1" applyFont="1" applyFill="1" applyBorder="1" applyAlignment="1"/>
    <xf numFmtId="164" fontId="3" fillId="2" borderId="1" xfId="4" applyNumberFormat="1" applyFont="1" applyFill="1" applyBorder="1" applyAlignment="1"/>
    <xf numFmtId="164" fontId="3" fillId="3" borderId="1" xfId="4" applyNumberFormat="1" applyFont="1" applyFill="1" applyBorder="1" applyAlignment="1"/>
    <xf numFmtId="166" fontId="3" fillId="0" borderId="0" xfId="3" applyNumberFormat="1" applyFont="1" applyFill="1" applyBorder="1" applyAlignment="1"/>
    <xf numFmtId="166" fontId="3" fillId="2" borderId="1" xfId="3" applyNumberFormat="1" applyFont="1" applyFill="1" applyBorder="1" applyAlignment="1"/>
    <xf numFmtId="166" fontId="3" fillId="3" borderId="1" xfId="3" applyNumberFormat="1" applyFont="1" applyFill="1" applyBorder="1" applyAlignment="1"/>
    <xf numFmtId="44" fontId="7" fillId="0" borderId="0" xfId="4" applyFont="1" applyFill="1" applyBorder="1" applyAlignment="1">
      <alignment horizontal="left" indent="2"/>
    </xf>
    <xf numFmtId="166" fontId="3" fillId="0" borderId="5" xfId="3" applyNumberFormat="1" applyFont="1" applyFill="1" applyBorder="1" applyAlignment="1"/>
    <xf numFmtId="166" fontId="3" fillId="2" borderId="3" xfId="3" applyNumberFormat="1" applyFont="1" applyFill="1" applyBorder="1" applyAlignment="1"/>
    <xf numFmtId="164" fontId="3" fillId="0" borderId="1" xfId="4" applyNumberFormat="1" applyFont="1" applyFill="1" applyBorder="1" applyAlignment="1"/>
    <xf numFmtId="44" fontId="7" fillId="0" borderId="0" xfId="4" applyFont="1" applyFill="1" applyBorder="1" applyAlignment="1">
      <alignment horizontal="left" indent="1"/>
    </xf>
    <xf numFmtId="166" fontId="3" fillId="0" borderId="6" xfId="3" applyNumberFormat="1" applyFont="1" applyFill="1" applyBorder="1" applyAlignment="1"/>
    <xf numFmtId="166" fontId="3" fillId="2" borderId="7" xfId="3" applyNumberFormat="1" applyFont="1" applyFill="1" applyBorder="1" applyAlignment="1"/>
    <xf numFmtId="166" fontId="3" fillId="3" borderId="7" xfId="3" applyNumberFormat="1" applyFont="1" applyFill="1" applyBorder="1" applyAlignment="1"/>
    <xf numFmtId="0" fontId="6" fillId="0" borderId="0" xfId="0" applyFont="1"/>
    <xf numFmtId="164" fontId="3" fillId="0" borderId="4" xfId="4" applyNumberFormat="1" applyFont="1" applyFill="1" applyBorder="1" applyAlignment="1"/>
    <xf numFmtId="44" fontId="6" fillId="0" borderId="0" xfId="4" applyFont="1" applyFill="1" applyBorder="1" applyAlignment="1">
      <alignment horizontal="left" indent="2"/>
    </xf>
    <xf numFmtId="44" fontId="8" fillId="0" borderId="0" xfId="4" applyFont="1" applyFill="1" applyBorder="1" applyAlignment="1">
      <alignment horizontal="left"/>
    </xf>
    <xf numFmtId="164" fontId="3" fillId="0" borderId="8" xfId="4" applyNumberFormat="1" applyFont="1" applyFill="1" applyBorder="1" applyAlignment="1"/>
    <xf numFmtId="44" fontId="4" fillId="3" borderId="3" xfId="4" applyFont="1" applyFill="1" applyBorder="1" applyAlignment="1">
      <alignment horizontal="right" wrapText="1"/>
    </xf>
    <xf numFmtId="166" fontId="3" fillId="2" borderId="9" xfId="3" applyNumberFormat="1" applyFont="1" applyFill="1" applyBorder="1" applyAlignment="1"/>
    <xf numFmtId="166" fontId="3" fillId="2" borderId="10" xfId="3" applyNumberFormat="1" applyFont="1" applyFill="1" applyBorder="1" applyAlignment="1"/>
    <xf numFmtId="0" fontId="0" fillId="0" borderId="0" xfId="0" applyFill="1" applyBorder="1"/>
    <xf numFmtId="166" fontId="3" fillId="3" borderId="9" xfId="3" applyNumberFormat="1" applyFont="1" applyFill="1" applyBorder="1" applyAlignment="1"/>
    <xf numFmtId="166" fontId="3" fillId="3" borderId="10" xfId="3" applyNumberFormat="1" applyFont="1" applyFill="1" applyBorder="1" applyAlignment="1"/>
    <xf numFmtId="166" fontId="3" fillId="3" borderId="11" xfId="3" applyNumberFormat="1" applyFont="1" applyFill="1" applyBorder="1" applyAlignment="1"/>
    <xf numFmtId="0" fontId="11" fillId="0" borderId="2" xfId="4" applyNumberFormat="1" applyFont="1" applyFill="1" applyBorder="1" applyAlignment="1">
      <alignment horizontal="right"/>
    </xf>
    <xf numFmtId="44" fontId="12" fillId="0" borderId="2" xfId="4" applyFont="1" applyFill="1" applyBorder="1" applyAlignment="1">
      <alignment horizontal="right"/>
    </xf>
    <xf numFmtId="44" fontId="12" fillId="2" borderId="3" xfId="4" applyFont="1" applyFill="1" applyBorder="1" applyAlignment="1">
      <alignment horizontal="right" wrapText="1"/>
    </xf>
    <xf numFmtId="0" fontId="11" fillId="0" borderId="0" xfId="0" applyFont="1" applyFill="1" applyBorder="1"/>
    <xf numFmtId="0" fontId="13" fillId="0" borderId="0" xfId="4" applyNumberFormat="1" applyFont="1" applyFill="1" applyBorder="1" applyAlignment="1">
      <alignment horizontal="left"/>
    </xf>
    <xf numFmtId="44" fontId="11" fillId="0" borderId="0" xfId="4" applyFont="1" applyFill="1" applyBorder="1" applyAlignment="1"/>
    <xf numFmtId="44" fontId="11" fillId="0" borderId="4" xfId="4" applyFont="1" applyFill="1" applyBorder="1" applyAlignment="1"/>
    <xf numFmtId="0" fontId="14" fillId="0" borderId="0" xfId="4" applyNumberFormat="1" applyFont="1" applyFill="1" applyBorder="1" applyAlignment="1">
      <alignment horizontal="left" indent="3"/>
    </xf>
    <xf numFmtId="164" fontId="11" fillId="0" borderId="0" xfId="4" applyNumberFormat="1" applyFont="1" applyFill="1" applyBorder="1" applyAlignment="1"/>
    <xf numFmtId="164" fontId="11" fillId="2" borderId="1" xfId="4" applyNumberFormat="1" applyFont="1" applyFill="1" applyBorder="1" applyAlignment="1"/>
    <xf numFmtId="165" fontId="11" fillId="0" borderId="0" xfId="3" applyNumberFormat="1" applyFont="1" applyFill="1" applyBorder="1" applyAlignment="1"/>
    <xf numFmtId="166" fontId="11" fillId="2" borderId="10" xfId="3" applyNumberFormat="1" applyFont="1" applyFill="1" applyBorder="1" applyAlignment="1"/>
    <xf numFmtId="0" fontId="15" fillId="0" borderId="0" xfId="4" applyNumberFormat="1" applyFont="1" applyFill="1" applyBorder="1" applyAlignment="1">
      <alignment horizontal="left" indent="1"/>
    </xf>
    <xf numFmtId="166" fontId="11" fillId="2" borderId="3" xfId="3" applyNumberFormat="1" applyFont="1" applyFill="1" applyBorder="1" applyAlignment="1"/>
    <xf numFmtId="164" fontId="11" fillId="0" borderId="1" xfId="4" applyNumberFormat="1" applyFont="1" applyFill="1" applyBorder="1" applyAlignment="1"/>
    <xf numFmtId="166" fontId="11" fillId="0" borderId="0" xfId="3" applyNumberFormat="1" applyFont="1" applyFill="1" applyBorder="1" applyAlignment="1"/>
    <xf numFmtId="166" fontId="11" fillId="2" borderId="1" xfId="3" applyNumberFormat="1" applyFont="1" applyFill="1" applyBorder="1" applyAlignment="1"/>
    <xf numFmtId="166" fontId="11" fillId="2" borderId="7" xfId="3" applyNumberFormat="1" applyFont="1" applyFill="1" applyBorder="1" applyAlignment="1"/>
    <xf numFmtId="0" fontId="14" fillId="0" borderId="0" xfId="0" applyNumberFormat="1" applyFont="1"/>
    <xf numFmtId="164" fontId="11" fillId="0" borderId="4" xfId="4" applyNumberFormat="1" applyFont="1" applyFill="1" applyBorder="1" applyAlignment="1"/>
    <xf numFmtId="0" fontId="14" fillId="0" borderId="0" xfId="4" applyNumberFormat="1" applyFont="1" applyFill="1" applyBorder="1" applyAlignment="1">
      <alignment horizontal="left" indent="2"/>
    </xf>
    <xf numFmtId="0" fontId="15" fillId="4" borderId="0" xfId="4" applyNumberFormat="1" applyFont="1" applyFill="1" applyBorder="1" applyAlignment="1">
      <alignment horizontal="left" indent="1"/>
    </xf>
    <xf numFmtId="166" fontId="11" fillId="4" borderId="9" xfId="3" applyNumberFormat="1" applyFont="1" applyFill="1" applyBorder="1" applyAlignment="1"/>
    <xf numFmtId="0" fontId="16" fillId="0" borderId="0" xfId="4" applyNumberFormat="1" applyFont="1" applyFill="1" applyBorder="1" applyAlignment="1">
      <alignment horizontal="left"/>
    </xf>
    <xf numFmtId="164" fontId="11" fillId="0" borderId="8" xfId="4" applyNumberFormat="1" applyFont="1" applyFill="1" applyBorder="1" applyAlignment="1"/>
    <xf numFmtId="164" fontId="11" fillId="4" borderId="1" xfId="4" applyNumberFormat="1" applyFont="1" applyFill="1" applyBorder="1" applyAlignment="1"/>
    <xf numFmtId="0" fontId="11" fillId="0" borderId="0" xfId="0" applyNumberFormat="1" applyFont="1" applyFill="1" applyBorder="1"/>
    <xf numFmtId="44" fontId="14" fillId="3" borderId="3" xfId="2" applyNumberFormat="1" applyFont="1" applyFill="1" applyBorder="1" applyAlignment="1">
      <alignment horizontal="right" wrapText="1"/>
    </xf>
    <xf numFmtId="0" fontId="14" fillId="0" borderId="1" xfId="2" applyFont="1" applyFill="1" applyBorder="1"/>
    <xf numFmtId="164" fontId="14" fillId="3" borderId="1" xfId="2" applyNumberFormat="1" applyFont="1" applyFill="1" applyBorder="1" applyAlignment="1"/>
    <xf numFmtId="166" fontId="14" fillId="3" borderId="10" xfId="2" applyNumberFormat="1" applyFont="1" applyFill="1" applyBorder="1" applyAlignment="1"/>
    <xf numFmtId="166" fontId="14" fillId="3" borderId="11" xfId="2" applyNumberFormat="1" applyFont="1" applyFill="1" applyBorder="1" applyAlignment="1"/>
    <xf numFmtId="164" fontId="14" fillId="0" borderId="1" xfId="2" applyNumberFormat="1" applyFont="1" applyFill="1" applyBorder="1" applyAlignment="1"/>
    <xf numFmtId="166" fontId="14" fillId="3" borderId="1" xfId="2" applyNumberFormat="1" applyFont="1" applyFill="1" applyBorder="1" applyAlignment="1"/>
    <xf numFmtId="166" fontId="14" fillId="3" borderId="7" xfId="2" applyNumberFormat="1" applyFont="1" applyFill="1" applyBorder="1" applyAlignment="1"/>
    <xf numFmtId="164" fontId="14" fillId="0" borderId="4" xfId="2" applyNumberFormat="1" applyFont="1" applyFill="1" applyBorder="1" applyAlignment="1"/>
    <xf numFmtId="166" fontId="14" fillId="3" borderId="9" xfId="2" applyNumberFormat="1" applyFont="1" applyFill="1" applyBorder="1" applyAlignment="1"/>
    <xf numFmtId="164" fontId="14" fillId="0" borderId="8" xfId="2" applyNumberFormat="1" applyFont="1" applyFill="1" applyBorder="1" applyAlignment="1"/>
    <xf numFmtId="164" fontId="17" fillId="3" borderId="1" xfId="1" applyNumberFormat="1" applyFont="1" applyFill="1" applyBorder="1" applyAlignment="1"/>
    <xf numFmtId="164" fontId="14" fillId="3" borderId="1" xfId="1" applyNumberFormat="1" applyFont="1" applyFill="1" applyBorder="1" applyAlignment="1"/>
  </cellXfs>
  <cellStyles count="6">
    <cellStyle name="ColLevel_1" xfId="2" builtinId="2" iLevel="0"/>
    <cellStyle name="Comma" xfId="3" builtinId="3"/>
    <cellStyle name="Currency" xfId="4" builtinId="4"/>
    <cellStyle name="Normal" xfId="0" builtinId="0"/>
    <cellStyle name="Normal 2" xfId="5"/>
    <cellStyle name="RowLevel_1" xfId="1" builtinId="1" iLevel="0"/>
  </cellStyles>
  <dxfs count="4">
    <dxf>
      <fill>
        <patternFill>
          <bgColor indexed="4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4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4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4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1476374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76374" cy="8382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0</xdr:row>
          <xdr:rowOff>828675</xdr:rowOff>
        </xdr:from>
        <xdr:to>
          <xdr:col>12</xdr:col>
          <xdr:colOff>161925</xdr:colOff>
          <xdr:row>26</xdr:row>
          <xdr:rowOff>142875</xdr:rowOff>
        </xdr:to>
        <xdr:pic>
          <xdr:nvPicPr>
            <xdr:cNvPr id="1027" name="Picture 3"/>
            <xdr:cNvPicPr>
              <a:picLocks noChangeAspect="1" noChangeArrowheads="1"/>
              <a:extLst>
                <a:ext uri="{84589F7E-364E-4C9E-8A38-B11213B215E9}">
                  <a14:cameraTool cellRange="Summary!$B$2:$F$28" spid="_x0000_s10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077075" y="828675"/>
              <a:ext cx="4086225" cy="428625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1476374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76374" cy="8382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</xdr:row>
          <xdr:rowOff>0</xdr:rowOff>
        </xdr:from>
        <xdr:to>
          <xdr:col>14</xdr:col>
          <xdr:colOff>542925</xdr:colOff>
          <xdr:row>28</xdr:row>
          <xdr:rowOff>9525</xdr:rowOff>
        </xdr:to>
        <xdr:pic>
          <xdr:nvPicPr>
            <xdr:cNvPr id="2051" name="Picture 3"/>
            <xdr:cNvPicPr>
              <a:picLocks noChangeAspect="1" noChangeArrowheads="1"/>
              <a:extLst>
                <a:ext uri="{84589F7E-364E-4C9E-8A38-B11213B215E9}">
                  <a14:cameraTool cellRange="Summary!$B$2:$F$28" spid="_x0000_s205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086600" y="838200"/>
              <a:ext cx="5676900" cy="4476750"/>
            </a:xfrm>
            <a:prstGeom prst="rect">
              <a:avLst/>
            </a:prstGeom>
            <a:solidFill>
              <a:srgbClr val="CCFFFF" mc:Ignorable="a14" a14:legacySpreadsheetColorIndex="41"/>
            </a:solidFill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1476374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76374" cy="8382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</xdr:row>
          <xdr:rowOff>0</xdr:rowOff>
        </xdr:from>
        <xdr:to>
          <xdr:col>14</xdr:col>
          <xdr:colOff>495300</xdr:colOff>
          <xdr:row>28</xdr:row>
          <xdr:rowOff>9525</xdr:rowOff>
        </xdr:to>
        <xdr:pic>
          <xdr:nvPicPr>
            <xdr:cNvPr id="3075" name="Picture 3"/>
            <xdr:cNvPicPr>
              <a:picLocks noChangeAspect="1" noChangeArrowheads="1"/>
              <a:extLst>
                <a:ext uri="{84589F7E-364E-4C9E-8A38-B11213B215E9}">
                  <a14:cameraTool cellRange="Summary!$B$2:$F$28" spid="_x0000_s307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038975" y="838200"/>
              <a:ext cx="5676900" cy="4476750"/>
            </a:xfrm>
            <a:prstGeom prst="rect">
              <a:avLst/>
            </a:prstGeom>
            <a:solidFill>
              <a:srgbClr val="CCFFFF" mc:Ignorable="a14" a14:legacySpreadsheetColorIndex="41"/>
            </a:solidFill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1476374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76374" cy="8382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</xdr:row>
          <xdr:rowOff>0</xdr:rowOff>
        </xdr:from>
        <xdr:to>
          <xdr:col>14</xdr:col>
          <xdr:colOff>542925</xdr:colOff>
          <xdr:row>28</xdr:row>
          <xdr:rowOff>9525</xdr:rowOff>
        </xdr:to>
        <xdr:pic>
          <xdr:nvPicPr>
            <xdr:cNvPr id="4099" name="Picture 3"/>
            <xdr:cNvPicPr>
              <a:picLocks noChangeAspect="1" noChangeArrowheads="1"/>
              <a:extLst>
                <a:ext uri="{84589F7E-364E-4C9E-8A38-B11213B215E9}">
                  <a14:cameraTool cellRange="Summary!$B$2:$F$28" spid="_x0000_s410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086600" y="838200"/>
              <a:ext cx="5676900" cy="4476750"/>
            </a:xfrm>
            <a:prstGeom prst="rect">
              <a:avLst/>
            </a:prstGeom>
            <a:solidFill>
              <a:srgbClr val="CCFFFF" mc:Ignorable="a14" a14:legacySpreadsheetColorIndex="41"/>
            </a:solidFill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71600" cy="8382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E28"/>
  <sheetViews>
    <sheetView tabSelected="1" workbookViewId="0">
      <selection activeCell="C10" sqref="C10"/>
    </sheetView>
  </sheetViews>
  <sheetFormatPr defaultRowHeight="12.75" x14ac:dyDescent="0.2"/>
  <cols>
    <col min="1" max="1" width="22.140625" style="63" bestFit="1" customWidth="1"/>
    <col min="2" max="5" width="19.7109375" style="40" customWidth="1"/>
    <col min="6" max="16384" width="9.140625" style="40"/>
  </cols>
  <sheetData>
    <row r="1" spans="1:5" ht="66" customHeight="1" x14ac:dyDescent="0.2">
      <c r="B1" s="1" t="s">
        <v>49</v>
      </c>
      <c r="C1" s="2"/>
      <c r="D1" s="2"/>
      <c r="E1" s="2"/>
    </row>
    <row r="2" spans="1:5" ht="15.75" thickBot="1" x14ac:dyDescent="0.3">
      <c r="A2" s="37"/>
      <c r="B2" s="38" t="s">
        <v>0</v>
      </c>
      <c r="C2" s="38" t="s">
        <v>1</v>
      </c>
      <c r="D2" s="38" t="s">
        <v>2</v>
      </c>
      <c r="E2" s="39" t="s">
        <v>41</v>
      </c>
    </row>
    <row r="3" spans="1:5" x14ac:dyDescent="0.2">
      <c r="A3" s="41" t="s">
        <v>12</v>
      </c>
      <c r="B3" s="42"/>
      <c r="C3" s="42"/>
      <c r="D3" s="42"/>
      <c r="E3" s="43"/>
    </row>
    <row r="4" spans="1:5" x14ac:dyDescent="0.2">
      <c r="A4" s="44" t="s">
        <v>13</v>
      </c>
      <c r="B4" s="45">
        <v>12980</v>
      </c>
      <c r="C4" s="45">
        <v>13109.8</v>
      </c>
      <c r="D4" s="45">
        <v>13240.9</v>
      </c>
      <c r="E4" s="46">
        <f>SUM(B4:D4)</f>
        <v>39330.699999999997</v>
      </c>
    </row>
    <row r="5" spans="1:5" x14ac:dyDescent="0.2">
      <c r="A5" s="44" t="s">
        <v>14</v>
      </c>
      <c r="B5" s="47">
        <v>2670</v>
      </c>
      <c r="C5" s="47">
        <v>2696.7</v>
      </c>
      <c r="D5" s="47">
        <v>2723.67</v>
      </c>
      <c r="E5" s="48">
        <f>SUM(B5:D5)</f>
        <v>8090.37</v>
      </c>
    </row>
    <row r="6" spans="1:5" ht="13.5" thickBot="1" x14ac:dyDescent="0.25">
      <c r="A6" s="49" t="s">
        <v>12</v>
      </c>
      <c r="B6" s="45">
        <f>SUM(B4:B5)</f>
        <v>15650</v>
      </c>
      <c r="C6" s="45">
        <f>SUM(C4:C5)</f>
        <v>15806.5</v>
      </c>
      <c r="D6" s="45">
        <f>SUM(D4:D5)</f>
        <v>15964.57</v>
      </c>
      <c r="E6" s="50">
        <f>SUM(E4:E5)</f>
        <v>47421.07</v>
      </c>
    </row>
    <row r="7" spans="1:5" x14ac:dyDescent="0.2">
      <c r="A7" s="41" t="s">
        <v>48</v>
      </c>
      <c r="B7" s="45"/>
      <c r="C7" s="45"/>
      <c r="D7" s="45"/>
      <c r="E7" s="51"/>
    </row>
    <row r="8" spans="1:5" x14ac:dyDescent="0.2">
      <c r="A8" s="44" t="s">
        <v>17</v>
      </c>
      <c r="B8" s="45">
        <v>8370</v>
      </c>
      <c r="C8" s="45">
        <v>8453.7000000000007</v>
      </c>
      <c r="D8" s="45">
        <v>8538.24</v>
      </c>
      <c r="E8" s="46">
        <f>SUM(B8:D8)</f>
        <v>25361.940000000002</v>
      </c>
    </row>
    <row r="9" spans="1:5" x14ac:dyDescent="0.2">
      <c r="A9" s="44" t="s">
        <v>18</v>
      </c>
      <c r="B9" s="52">
        <v>130</v>
      </c>
      <c r="C9" s="52">
        <v>131.30000000000001</v>
      </c>
      <c r="D9" s="52">
        <v>132.61000000000001</v>
      </c>
      <c r="E9" s="53">
        <f>SUM(B9:D9)</f>
        <v>393.91</v>
      </c>
    </row>
    <row r="10" spans="1:5" x14ac:dyDescent="0.2">
      <c r="A10" s="44" t="s">
        <v>19</v>
      </c>
      <c r="B10" s="52">
        <v>50</v>
      </c>
      <c r="C10" s="52">
        <v>50.5</v>
      </c>
      <c r="D10" s="52">
        <v>51.01</v>
      </c>
      <c r="E10" s="48">
        <f>SUM(B10:D10)</f>
        <v>151.51</v>
      </c>
    </row>
    <row r="11" spans="1:5" ht="13.5" thickBot="1" x14ac:dyDescent="0.25">
      <c r="A11" s="49" t="s">
        <v>20</v>
      </c>
      <c r="B11" s="45">
        <f>SUM(B8:B10)</f>
        <v>8550</v>
      </c>
      <c r="C11" s="45">
        <f>SUM(C8:C10)</f>
        <v>8635.5</v>
      </c>
      <c r="D11" s="45">
        <f>SUM(D8:D10)</f>
        <v>8721.86</v>
      </c>
      <c r="E11" s="50">
        <f>SUM(E8:E10)</f>
        <v>25907.360000000001</v>
      </c>
    </row>
    <row r="12" spans="1:5" ht="13.5" thickBot="1" x14ac:dyDescent="0.25">
      <c r="A12" s="49" t="s">
        <v>21</v>
      </c>
      <c r="B12" s="45">
        <f>B6-B11</f>
        <v>7100</v>
      </c>
      <c r="C12" s="45">
        <f>C6-C11</f>
        <v>7171</v>
      </c>
      <c r="D12" s="45">
        <f>D6-D11</f>
        <v>7242.7099999999991</v>
      </c>
      <c r="E12" s="54">
        <f>E6-E11</f>
        <v>21513.71</v>
      </c>
    </row>
    <row r="13" spans="1:5" ht="13.5" thickTop="1" x14ac:dyDescent="0.2">
      <c r="A13" s="55"/>
      <c r="B13" s="45"/>
      <c r="C13" s="45"/>
      <c r="D13" s="45"/>
      <c r="E13" s="56"/>
    </row>
    <row r="14" spans="1:5" x14ac:dyDescent="0.2">
      <c r="A14" s="41" t="s">
        <v>22</v>
      </c>
      <c r="B14" s="45"/>
      <c r="C14" s="45"/>
      <c r="D14" s="45"/>
      <c r="E14" s="51"/>
    </row>
    <row r="15" spans="1:5" x14ac:dyDescent="0.2">
      <c r="A15" s="57" t="s">
        <v>23</v>
      </c>
      <c r="B15" s="45">
        <v>1840</v>
      </c>
      <c r="C15" s="45">
        <v>1858.4</v>
      </c>
      <c r="D15" s="45">
        <v>1876.98</v>
      </c>
      <c r="E15" s="46">
        <f t="shared" ref="E15:E25" si="0">SUM(B15:D15)</f>
        <v>5575.38</v>
      </c>
    </row>
    <row r="16" spans="1:5" x14ac:dyDescent="0.2">
      <c r="A16" s="57" t="s">
        <v>27</v>
      </c>
      <c r="B16" s="52">
        <v>20</v>
      </c>
      <c r="C16" s="52">
        <v>20.2</v>
      </c>
      <c r="D16" s="52">
        <v>20.399999999999999</v>
      </c>
      <c r="E16" s="53">
        <f t="shared" si="0"/>
        <v>60.6</v>
      </c>
    </row>
    <row r="17" spans="1:5" x14ac:dyDescent="0.2">
      <c r="A17" s="57" t="s">
        <v>33</v>
      </c>
      <c r="B17" s="52">
        <v>380</v>
      </c>
      <c r="C17" s="52">
        <v>383.8</v>
      </c>
      <c r="D17" s="52">
        <v>387.64</v>
      </c>
      <c r="E17" s="53">
        <f t="shared" si="0"/>
        <v>1151.44</v>
      </c>
    </row>
    <row r="18" spans="1:5" x14ac:dyDescent="0.2">
      <c r="A18" s="57" t="s">
        <v>29</v>
      </c>
      <c r="B18" s="52">
        <v>70</v>
      </c>
      <c r="C18" s="52">
        <v>70.7</v>
      </c>
      <c r="D18" s="52">
        <v>71.41</v>
      </c>
      <c r="E18" s="53">
        <f t="shared" si="0"/>
        <v>212.10999999999999</v>
      </c>
    </row>
    <row r="19" spans="1:5" x14ac:dyDescent="0.2">
      <c r="A19" s="57" t="s">
        <v>25</v>
      </c>
      <c r="B19" s="52">
        <v>230</v>
      </c>
      <c r="C19" s="52">
        <v>232.3</v>
      </c>
      <c r="D19" s="52">
        <v>234.62</v>
      </c>
      <c r="E19" s="53">
        <f t="shared" si="0"/>
        <v>696.92000000000007</v>
      </c>
    </row>
    <row r="20" spans="1:5" x14ac:dyDescent="0.2">
      <c r="A20" s="57" t="s">
        <v>24</v>
      </c>
      <c r="B20" s="52">
        <v>2160</v>
      </c>
      <c r="C20" s="52">
        <v>2181.6</v>
      </c>
      <c r="D20" s="52">
        <v>2203.42</v>
      </c>
      <c r="E20" s="53">
        <f t="shared" si="0"/>
        <v>6545.02</v>
      </c>
    </row>
    <row r="21" spans="1:5" x14ac:dyDescent="0.2">
      <c r="A21" s="57" t="s">
        <v>46</v>
      </c>
      <c r="B21" s="52">
        <v>110</v>
      </c>
      <c r="C21" s="52">
        <v>111.1</v>
      </c>
      <c r="D21" s="52">
        <v>112.21</v>
      </c>
      <c r="E21" s="53">
        <f t="shared" si="0"/>
        <v>333.31</v>
      </c>
    </row>
    <row r="22" spans="1:5" x14ac:dyDescent="0.2">
      <c r="A22" s="57" t="s">
        <v>28</v>
      </c>
      <c r="B22" s="52">
        <v>130</v>
      </c>
      <c r="C22" s="52">
        <v>131.30000000000001</v>
      </c>
      <c r="D22" s="52">
        <v>132.61000000000001</v>
      </c>
      <c r="E22" s="53">
        <f t="shared" si="0"/>
        <v>393.91</v>
      </c>
    </row>
    <row r="23" spans="1:5" x14ac:dyDescent="0.2">
      <c r="A23" s="57" t="s">
        <v>30</v>
      </c>
      <c r="B23" s="52">
        <v>50</v>
      </c>
      <c r="C23" s="52">
        <v>50.5</v>
      </c>
      <c r="D23" s="52">
        <v>51.01</v>
      </c>
      <c r="E23" s="53">
        <f t="shared" si="0"/>
        <v>151.51</v>
      </c>
    </row>
    <row r="24" spans="1:5" x14ac:dyDescent="0.2">
      <c r="A24" s="57" t="s">
        <v>45</v>
      </c>
      <c r="B24" s="52">
        <v>90</v>
      </c>
      <c r="C24" s="52">
        <v>90.9</v>
      </c>
      <c r="D24" s="52">
        <v>91.81</v>
      </c>
      <c r="E24" s="53">
        <f t="shared" si="0"/>
        <v>272.71000000000004</v>
      </c>
    </row>
    <row r="25" spans="1:5" x14ac:dyDescent="0.2">
      <c r="A25" s="57" t="s">
        <v>26</v>
      </c>
      <c r="B25" s="52">
        <v>30</v>
      </c>
      <c r="C25" s="52">
        <v>30.3</v>
      </c>
      <c r="D25" s="52">
        <v>30.6</v>
      </c>
      <c r="E25" s="48">
        <f t="shared" si="0"/>
        <v>90.9</v>
      </c>
    </row>
    <row r="26" spans="1:5" ht="13.5" thickBot="1" x14ac:dyDescent="0.25">
      <c r="A26" s="58" t="s">
        <v>34</v>
      </c>
      <c r="B26" s="45">
        <f>SUM(B15:B25)</f>
        <v>5110</v>
      </c>
      <c r="C26" s="45">
        <f>SUM(C15:C25)</f>
        <v>5161.1000000000004</v>
      </c>
      <c r="D26" s="45">
        <f>SUM(D15:D25)</f>
        <v>5212.71</v>
      </c>
      <c r="E26" s="59">
        <f>SUM(E15:E25)</f>
        <v>15483.81</v>
      </c>
    </row>
    <row r="27" spans="1:5" ht="13.5" thickTop="1" x14ac:dyDescent="0.2">
      <c r="A27" s="60"/>
      <c r="B27" s="45"/>
      <c r="C27" s="45"/>
      <c r="D27" s="45"/>
      <c r="E27" s="61"/>
    </row>
    <row r="28" spans="1:5" x14ac:dyDescent="0.2">
      <c r="A28" s="49" t="s">
        <v>36</v>
      </c>
      <c r="B28" s="45">
        <f>B12-B26</f>
        <v>1990</v>
      </c>
      <c r="C28" s="45">
        <f>C12-C26</f>
        <v>2009.8999999999996</v>
      </c>
      <c r="D28" s="45">
        <f>D12-D26</f>
        <v>2029.9999999999991</v>
      </c>
      <c r="E28" s="62">
        <f>E12-E26</f>
        <v>6029.9</v>
      </c>
    </row>
  </sheetData>
  <mergeCells count="1">
    <mergeCell ref="B1:E1"/>
  </mergeCells>
  <phoneticPr fontId="0" type="noConversion"/>
  <conditionalFormatting sqref="A1:B1048576 C29:C65537 C2:C27 D33:D65537 F1:IR1 D2:D31 E2:IV1048576">
    <cfRule type="expression" dxfId="3" priority="1" stopIfTrue="1">
      <formula>MOD(ROW(A1),5)=0</formula>
    </cfRule>
  </conditionalFormatting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F0"/>
  </sheetPr>
  <dimension ref="A1:E28"/>
  <sheetViews>
    <sheetView workbookViewId="0">
      <selection activeCell="B1" sqref="B1:F1"/>
    </sheetView>
  </sheetViews>
  <sheetFormatPr defaultRowHeight="12.75" x14ac:dyDescent="0.2"/>
  <cols>
    <col min="1" max="1" width="22.140625" style="63" bestFit="1" customWidth="1"/>
    <col min="2" max="5" width="19.7109375" style="40" customWidth="1"/>
    <col min="6" max="16384" width="9.140625" style="40"/>
  </cols>
  <sheetData>
    <row r="1" spans="1:5" ht="66" customHeight="1" x14ac:dyDescent="0.2">
      <c r="B1" s="1" t="s">
        <v>49</v>
      </c>
      <c r="C1" s="2"/>
      <c r="D1" s="2"/>
      <c r="E1" s="2"/>
    </row>
    <row r="2" spans="1:5" ht="15.75" thickBot="1" x14ac:dyDescent="0.3">
      <c r="A2" s="37"/>
      <c r="B2" s="38" t="s">
        <v>3</v>
      </c>
      <c r="C2" s="38" t="s">
        <v>4</v>
      </c>
      <c r="D2" s="38" t="s">
        <v>5</v>
      </c>
      <c r="E2" s="39" t="s">
        <v>42</v>
      </c>
    </row>
    <row r="3" spans="1:5" x14ac:dyDescent="0.2">
      <c r="A3" s="41" t="s">
        <v>12</v>
      </c>
      <c r="B3" s="42"/>
      <c r="C3" s="42"/>
      <c r="D3" s="42"/>
      <c r="E3" s="43"/>
    </row>
    <row r="4" spans="1:5" x14ac:dyDescent="0.2">
      <c r="A4" s="44" t="s">
        <v>13</v>
      </c>
      <c r="B4" s="45">
        <v>13370</v>
      </c>
      <c r="C4" s="45">
        <v>13500</v>
      </c>
      <c r="D4" s="45">
        <v>13640</v>
      </c>
      <c r="E4" s="46">
        <f>SUM(B4:D4)</f>
        <v>40510</v>
      </c>
    </row>
    <row r="5" spans="1:5" x14ac:dyDescent="0.2">
      <c r="A5" s="44" t="s">
        <v>14</v>
      </c>
      <c r="B5" s="47">
        <v>2750</v>
      </c>
      <c r="C5" s="47">
        <v>2780</v>
      </c>
      <c r="D5" s="47">
        <v>2810</v>
      </c>
      <c r="E5" s="48">
        <f>SUM(B5:D5)</f>
        <v>8340</v>
      </c>
    </row>
    <row r="6" spans="1:5" ht="13.5" thickBot="1" x14ac:dyDescent="0.25">
      <c r="A6" s="49" t="s">
        <v>12</v>
      </c>
      <c r="B6" s="45">
        <f>SUM(B4:B5)</f>
        <v>16120</v>
      </c>
      <c r="C6" s="45">
        <f>SUM(C4:C5)</f>
        <v>16280</v>
      </c>
      <c r="D6" s="45">
        <f>SUM(D4:D5)</f>
        <v>16450</v>
      </c>
      <c r="E6" s="50">
        <f>SUM(E4:E5)</f>
        <v>48850</v>
      </c>
    </row>
    <row r="7" spans="1:5" x14ac:dyDescent="0.2">
      <c r="A7" s="41" t="s">
        <v>16</v>
      </c>
      <c r="B7" s="45"/>
      <c r="C7" s="45"/>
      <c r="D7" s="45"/>
      <c r="E7" s="51"/>
    </row>
    <row r="8" spans="1:5" x14ac:dyDescent="0.2">
      <c r="A8" s="44" t="s">
        <v>17</v>
      </c>
      <c r="B8" s="45">
        <v>8620</v>
      </c>
      <c r="C8" s="45">
        <v>8710</v>
      </c>
      <c r="D8" s="45">
        <v>8790</v>
      </c>
      <c r="E8" s="46">
        <f>SUM(B8:D8)</f>
        <v>26120</v>
      </c>
    </row>
    <row r="9" spans="1:5" x14ac:dyDescent="0.2">
      <c r="A9" s="44" t="s">
        <v>18</v>
      </c>
      <c r="B9" s="52">
        <v>130</v>
      </c>
      <c r="C9" s="52">
        <v>140</v>
      </c>
      <c r="D9" s="52">
        <v>140</v>
      </c>
      <c r="E9" s="53">
        <f>SUM(B9:D9)</f>
        <v>410</v>
      </c>
    </row>
    <row r="10" spans="1:5" x14ac:dyDescent="0.2">
      <c r="A10" s="44" t="s">
        <v>19</v>
      </c>
      <c r="B10" s="52">
        <v>50</v>
      </c>
      <c r="C10" s="52">
        <v>50</v>
      </c>
      <c r="D10" s="52">
        <v>50</v>
      </c>
      <c r="E10" s="48">
        <f>SUM(B10:D10)</f>
        <v>150</v>
      </c>
    </row>
    <row r="11" spans="1:5" ht="13.5" thickBot="1" x14ac:dyDescent="0.25">
      <c r="A11" s="49" t="s">
        <v>20</v>
      </c>
      <c r="B11" s="45">
        <f>SUM(B8:B10)</f>
        <v>8800</v>
      </c>
      <c r="C11" s="45">
        <f>SUM(C8:C10)</f>
        <v>8900</v>
      </c>
      <c r="D11" s="45">
        <f>SUM(D8:D10)</f>
        <v>8980</v>
      </c>
      <c r="E11" s="50">
        <f>SUM(E8:E10)</f>
        <v>26680</v>
      </c>
    </row>
    <row r="12" spans="1:5" ht="13.5" thickBot="1" x14ac:dyDescent="0.25">
      <c r="A12" s="49" t="s">
        <v>21</v>
      </c>
      <c r="B12" s="45">
        <f>B6-B11</f>
        <v>7320</v>
      </c>
      <c r="C12" s="45">
        <f>C6-C11</f>
        <v>7380</v>
      </c>
      <c r="D12" s="45">
        <f>D6-D11</f>
        <v>7470</v>
      </c>
      <c r="E12" s="54">
        <f>E6-E11</f>
        <v>22170</v>
      </c>
    </row>
    <row r="13" spans="1:5" ht="13.5" thickTop="1" x14ac:dyDescent="0.2">
      <c r="A13" s="55"/>
      <c r="B13" s="45"/>
      <c r="C13" s="45"/>
      <c r="D13" s="45"/>
      <c r="E13" s="56"/>
    </row>
    <row r="14" spans="1:5" x14ac:dyDescent="0.2">
      <c r="A14" s="41" t="s">
        <v>22</v>
      </c>
      <c r="B14" s="45"/>
      <c r="C14" s="45"/>
      <c r="D14" s="45"/>
      <c r="E14" s="51"/>
    </row>
    <row r="15" spans="1:5" x14ac:dyDescent="0.2">
      <c r="A15" s="57" t="s">
        <v>23</v>
      </c>
      <c r="B15" s="45">
        <v>1900</v>
      </c>
      <c r="C15" s="45">
        <v>1910</v>
      </c>
      <c r="D15" s="45">
        <v>1930</v>
      </c>
      <c r="E15" s="46">
        <f t="shared" ref="E15:E25" si="0">SUM(B15:D15)</f>
        <v>5740</v>
      </c>
    </row>
    <row r="16" spans="1:5" x14ac:dyDescent="0.2">
      <c r="A16" s="57" t="s">
        <v>27</v>
      </c>
      <c r="B16" s="52">
        <v>20</v>
      </c>
      <c r="C16" s="52">
        <v>20</v>
      </c>
      <c r="D16" s="52">
        <v>20</v>
      </c>
      <c r="E16" s="53">
        <f t="shared" si="0"/>
        <v>60</v>
      </c>
    </row>
    <row r="17" spans="1:5" x14ac:dyDescent="0.2">
      <c r="A17" s="57" t="s">
        <v>33</v>
      </c>
      <c r="B17" s="52">
        <v>390</v>
      </c>
      <c r="C17" s="52">
        <v>400</v>
      </c>
      <c r="D17" s="52">
        <v>400</v>
      </c>
      <c r="E17" s="53">
        <f t="shared" si="0"/>
        <v>1190</v>
      </c>
    </row>
    <row r="18" spans="1:5" x14ac:dyDescent="0.2">
      <c r="A18" s="57" t="s">
        <v>29</v>
      </c>
      <c r="B18" s="52">
        <v>70</v>
      </c>
      <c r="C18" s="52">
        <v>70</v>
      </c>
      <c r="D18" s="52">
        <v>70</v>
      </c>
      <c r="E18" s="53">
        <f t="shared" si="0"/>
        <v>210</v>
      </c>
    </row>
    <row r="19" spans="1:5" x14ac:dyDescent="0.2">
      <c r="A19" s="57" t="s">
        <v>25</v>
      </c>
      <c r="B19" s="52">
        <v>240</v>
      </c>
      <c r="C19" s="52">
        <v>240</v>
      </c>
      <c r="D19" s="52">
        <v>240</v>
      </c>
      <c r="E19" s="53">
        <f t="shared" si="0"/>
        <v>720</v>
      </c>
    </row>
    <row r="20" spans="1:5" x14ac:dyDescent="0.2">
      <c r="A20" s="57" t="s">
        <v>24</v>
      </c>
      <c r="B20" s="52">
        <v>2220</v>
      </c>
      <c r="C20" s="52">
        <v>2250</v>
      </c>
      <c r="D20" s="52">
        <v>2270</v>
      </c>
      <c r="E20" s="53">
        <f t="shared" si="0"/>
        <v>6740</v>
      </c>
    </row>
    <row r="21" spans="1:5" x14ac:dyDescent="0.2">
      <c r="A21" s="57" t="s">
        <v>46</v>
      </c>
      <c r="B21" s="52">
        <v>110</v>
      </c>
      <c r="C21" s="52">
        <v>110</v>
      </c>
      <c r="D21" s="52">
        <v>120</v>
      </c>
      <c r="E21" s="53">
        <f t="shared" si="0"/>
        <v>340</v>
      </c>
    </row>
    <row r="22" spans="1:5" x14ac:dyDescent="0.2">
      <c r="A22" s="57" t="s">
        <v>28</v>
      </c>
      <c r="B22" s="52">
        <v>130</v>
      </c>
      <c r="C22" s="52">
        <v>140</v>
      </c>
      <c r="D22" s="52">
        <v>140</v>
      </c>
      <c r="E22" s="53">
        <f t="shared" si="0"/>
        <v>410</v>
      </c>
    </row>
    <row r="23" spans="1:5" x14ac:dyDescent="0.2">
      <c r="A23" s="57" t="s">
        <v>30</v>
      </c>
      <c r="B23" s="52">
        <v>50</v>
      </c>
      <c r="C23" s="52">
        <v>50</v>
      </c>
      <c r="D23" s="52">
        <v>50</v>
      </c>
      <c r="E23" s="53">
        <f t="shared" si="0"/>
        <v>150</v>
      </c>
    </row>
    <row r="24" spans="1:5" x14ac:dyDescent="0.2">
      <c r="A24" s="57" t="s">
        <v>45</v>
      </c>
      <c r="B24" s="52">
        <v>90</v>
      </c>
      <c r="C24" s="52">
        <v>90</v>
      </c>
      <c r="D24" s="52">
        <v>90</v>
      </c>
      <c r="E24" s="53">
        <f t="shared" si="0"/>
        <v>270</v>
      </c>
    </row>
    <row r="25" spans="1:5" x14ac:dyDescent="0.2">
      <c r="A25" s="57" t="s">
        <v>26</v>
      </c>
      <c r="B25" s="52">
        <v>30</v>
      </c>
      <c r="C25" s="52">
        <v>30</v>
      </c>
      <c r="D25" s="52">
        <v>30</v>
      </c>
      <c r="E25" s="48">
        <f t="shared" si="0"/>
        <v>90</v>
      </c>
    </row>
    <row r="26" spans="1:5" ht="13.5" thickBot="1" x14ac:dyDescent="0.25">
      <c r="A26" s="58" t="s">
        <v>34</v>
      </c>
      <c r="B26" s="45">
        <f>SUM(B15:B25)</f>
        <v>5250</v>
      </c>
      <c r="C26" s="45">
        <f>SUM(C15:C25)</f>
        <v>5310</v>
      </c>
      <c r="D26" s="45">
        <f>SUM(D15:D25)</f>
        <v>5360</v>
      </c>
      <c r="E26" s="59">
        <f>SUM(E15:E25)</f>
        <v>15920</v>
      </c>
    </row>
    <row r="27" spans="1:5" ht="13.5" thickTop="1" x14ac:dyDescent="0.2">
      <c r="A27" s="60"/>
      <c r="B27" s="45"/>
      <c r="C27" s="45"/>
      <c r="D27" s="45"/>
      <c r="E27" s="61"/>
    </row>
    <row r="28" spans="1:5" x14ac:dyDescent="0.2">
      <c r="A28" s="49" t="s">
        <v>36</v>
      </c>
      <c r="B28" s="45">
        <f>B12-B26</f>
        <v>2070</v>
      </c>
      <c r="C28" s="45">
        <f>C12-C26</f>
        <v>2070</v>
      </c>
      <c r="D28" s="45">
        <f>D12-D26</f>
        <v>2110</v>
      </c>
      <c r="E28" s="62">
        <f>E12-E26</f>
        <v>6250</v>
      </c>
    </row>
  </sheetData>
  <mergeCells count="1">
    <mergeCell ref="B1:E1"/>
  </mergeCells>
  <phoneticPr fontId="0" type="noConversion"/>
  <conditionalFormatting sqref="A1:B1048576 C29:C65537 C2:C27 D33:D65537 F1:IN1 D2:D31 E2:IV1048576">
    <cfRule type="expression" dxfId="2" priority="1" stopIfTrue="1">
      <formula>MOD(ROW(A1),5)=0</formula>
    </cfRule>
  </conditionalFormatting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FF00"/>
  </sheetPr>
  <dimension ref="A1:E28"/>
  <sheetViews>
    <sheetView workbookViewId="0">
      <selection activeCell="B1" sqref="B1:F1"/>
    </sheetView>
  </sheetViews>
  <sheetFormatPr defaultRowHeight="12.75" x14ac:dyDescent="0.2"/>
  <cols>
    <col min="1" max="1" width="22.140625" style="63" bestFit="1" customWidth="1"/>
    <col min="2" max="5" width="19.7109375" style="40" customWidth="1"/>
    <col min="6" max="16384" width="9.140625" style="40"/>
  </cols>
  <sheetData>
    <row r="1" spans="1:5" ht="66" customHeight="1" x14ac:dyDescent="0.2">
      <c r="B1" s="1" t="s">
        <v>49</v>
      </c>
      <c r="C1" s="2"/>
      <c r="D1" s="2"/>
      <c r="E1" s="2"/>
    </row>
    <row r="2" spans="1:5" ht="15.75" thickBot="1" x14ac:dyDescent="0.3">
      <c r="A2" s="37"/>
      <c r="B2" s="38" t="s">
        <v>6</v>
      </c>
      <c r="C2" s="38" t="s">
        <v>7</v>
      </c>
      <c r="D2" s="38" t="s">
        <v>8</v>
      </c>
      <c r="E2" s="39" t="s">
        <v>43</v>
      </c>
    </row>
    <row r="3" spans="1:5" x14ac:dyDescent="0.2">
      <c r="A3" s="41" t="s">
        <v>12</v>
      </c>
      <c r="B3" s="42"/>
      <c r="C3" s="42"/>
      <c r="D3" s="42"/>
      <c r="E3" s="43"/>
    </row>
    <row r="4" spans="1:5" x14ac:dyDescent="0.2">
      <c r="A4" s="44" t="s">
        <v>13</v>
      </c>
      <c r="B4" s="45">
        <v>14040</v>
      </c>
      <c r="C4" s="45">
        <v>14180</v>
      </c>
      <c r="D4" s="45">
        <v>14320</v>
      </c>
      <c r="E4" s="46">
        <f>SUM(B4:D4)</f>
        <v>42540</v>
      </c>
    </row>
    <row r="5" spans="1:5" x14ac:dyDescent="0.2">
      <c r="A5" s="44" t="s">
        <v>14</v>
      </c>
      <c r="B5" s="47">
        <v>2890</v>
      </c>
      <c r="C5" s="47">
        <v>2920</v>
      </c>
      <c r="D5" s="47">
        <v>2950</v>
      </c>
      <c r="E5" s="48">
        <f>SUM(B5:D5)</f>
        <v>8760</v>
      </c>
    </row>
    <row r="6" spans="1:5" ht="13.5" thickBot="1" x14ac:dyDescent="0.25">
      <c r="A6" s="49" t="s">
        <v>12</v>
      </c>
      <c r="B6" s="45">
        <f>SUM(B4:B5)</f>
        <v>16930</v>
      </c>
      <c r="C6" s="45">
        <f>SUM(C4:C5)</f>
        <v>17100</v>
      </c>
      <c r="D6" s="45">
        <f>SUM(D4:D5)</f>
        <v>17270</v>
      </c>
      <c r="E6" s="50">
        <f>SUM(E4:E5)</f>
        <v>51300</v>
      </c>
    </row>
    <row r="7" spans="1:5" x14ac:dyDescent="0.2">
      <c r="A7" s="41" t="s">
        <v>16</v>
      </c>
      <c r="B7" s="45"/>
      <c r="C7" s="45"/>
      <c r="D7" s="45"/>
      <c r="E7" s="51"/>
    </row>
    <row r="8" spans="1:5" x14ac:dyDescent="0.2">
      <c r="A8" s="44" t="s">
        <v>17</v>
      </c>
      <c r="B8" s="45">
        <v>9050</v>
      </c>
      <c r="C8" s="45">
        <v>9150</v>
      </c>
      <c r="D8" s="45">
        <v>9230</v>
      </c>
      <c r="E8" s="46">
        <f>SUM(B8:D8)</f>
        <v>27430</v>
      </c>
    </row>
    <row r="9" spans="1:5" x14ac:dyDescent="0.2">
      <c r="A9" s="44" t="s">
        <v>18</v>
      </c>
      <c r="B9" s="52">
        <v>140</v>
      </c>
      <c r="C9" s="52">
        <v>150</v>
      </c>
      <c r="D9" s="52">
        <v>150</v>
      </c>
      <c r="E9" s="53">
        <f>SUM(B9:D9)</f>
        <v>440</v>
      </c>
    </row>
    <row r="10" spans="1:5" x14ac:dyDescent="0.2">
      <c r="A10" s="44" t="s">
        <v>19</v>
      </c>
      <c r="B10" s="52">
        <v>50</v>
      </c>
      <c r="C10" s="52">
        <v>50</v>
      </c>
      <c r="D10" s="52">
        <v>50</v>
      </c>
      <c r="E10" s="48">
        <f>SUM(B10:D10)</f>
        <v>150</v>
      </c>
    </row>
    <row r="11" spans="1:5" ht="13.5" thickBot="1" x14ac:dyDescent="0.25">
      <c r="A11" s="49" t="s">
        <v>20</v>
      </c>
      <c r="B11" s="45">
        <f>SUM(B8:B10)</f>
        <v>9240</v>
      </c>
      <c r="C11" s="45">
        <f>SUM(C8:C10)</f>
        <v>9350</v>
      </c>
      <c r="D11" s="45">
        <f>SUM(D8:D10)</f>
        <v>9430</v>
      </c>
      <c r="E11" s="50">
        <f>SUM(E8:E10)</f>
        <v>28020</v>
      </c>
    </row>
    <row r="12" spans="1:5" ht="13.5" thickBot="1" x14ac:dyDescent="0.25">
      <c r="A12" s="49" t="s">
        <v>21</v>
      </c>
      <c r="B12" s="45">
        <f>B6-B11</f>
        <v>7690</v>
      </c>
      <c r="C12" s="45">
        <f>C6-C11</f>
        <v>7750</v>
      </c>
      <c r="D12" s="45">
        <f>D6-D11</f>
        <v>7840</v>
      </c>
      <c r="E12" s="54">
        <f>E6-E11</f>
        <v>23280</v>
      </c>
    </row>
    <row r="13" spans="1:5" ht="13.5" thickTop="1" x14ac:dyDescent="0.2">
      <c r="A13" s="55"/>
      <c r="B13" s="45"/>
      <c r="C13" s="45"/>
      <c r="D13" s="45"/>
      <c r="E13" s="56"/>
    </row>
    <row r="14" spans="1:5" x14ac:dyDescent="0.2">
      <c r="A14" s="41" t="s">
        <v>22</v>
      </c>
      <c r="B14" s="45"/>
      <c r="C14" s="45"/>
      <c r="D14" s="45"/>
      <c r="E14" s="51"/>
    </row>
    <row r="15" spans="1:5" x14ac:dyDescent="0.2">
      <c r="A15" s="57" t="s">
        <v>23</v>
      </c>
      <c r="B15" s="45">
        <v>2000</v>
      </c>
      <c r="C15" s="45">
        <v>2010</v>
      </c>
      <c r="D15" s="45">
        <v>2030</v>
      </c>
      <c r="E15" s="46">
        <f t="shared" ref="E15:E25" si="0">SUM(B15:D15)</f>
        <v>6040</v>
      </c>
    </row>
    <row r="16" spans="1:5" x14ac:dyDescent="0.2">
      <c r="A16" s="57" t="s">
        <v>27</v>
      </c>
      <c r="B16" s="52">
        <v>20</v>
      </c>
      <c r="C16" s="52">
        <v>20</v>
      </c>
      <c r="D16" s="52">
        <v>20</v>
      </c>
      <c r="E16" s="53">
        <f t="shared" si="0"/>
        <v>60</v>
      </c>
    </row>
    <row r="17" spans="1:5" x14ac:dyDescent="0.2">
      <c r="A17" s="57" t="s">
        <v>33</v>
      </c>
      <c r="B17" s="52">
        <v>410</v>
      </c>
      <c r="C17" s="52">
        <v>420</v>
      </c>
      <c r="D17" s="52">
        <v>420</v>
      </c>
      <c r="E17" s="53">
        <f t="shared" si="0"/>
        <v>1250</v>
      </c>
    </row>
    <row r="18" spans="1:5" x14ac:dyDescent="0.2">
      <c r="A18" s="57" t="s">
        <v>29</v>
      </c>
      <c r="B18" s="52">
        <v>70</v>
      </c>
      <c r="C18" s="52">
        <v>70</v>
      </c>
      <c r="D18" s="52">
        <v>70</v>
      </c>
      <c r="E18" s="53">
        <f t="shared" si="0"/>
        <v>210</v>
      </c>
    </row>
    <row r="19" spans="1:5" x14ac:dyDescent="0.2">
      <c r="A19" s="57" t="s">
        <v>25</v>
      </c>
      <c r="B19" s="52">
        <v>250</v>
      </c>
      <c r="C19" s="52">
        <v>250</v>
      </c>
      <c r="D19" s="52">
        <v>250</v>
      </c>
      <c r="E19" s="53">
        <f t="shared" si="0"/>
        <v>750</v>
      </c>
    </row>
    <row r="20" spans="1:5" x14ac:dyDescent="0.2">
      <c r="A20" s="57" t="s">
        <v>24</v>
      </c>
      <c r="B20" s="52">
        <v>2330</v>
      </c>
      <c r="C20" s="52">
        <v>2360</v>
      </c>
      <c r="D20" s="52">
        <v>2380</v>
      </c>
      <c r="E20" s="53">
        <f t="shared" si="0"/>
        <v>7070</v>
      </c>
    </row>
    <row r="21" spans="1:5" x14ac:dyDescent="0.2">
      <c r="A21" s="57" t="s">
        <v>46</v>
      </c>
      <c r="B21" s="52">
        <v>120</v>
      </c>
      <c r="C21" s="52">
        <v>120</v>
      </c>
      <c r="D21" s="52">
        <v>130</v>
      </c>
      <c r="E21" s="53">
        <f t="shared" si="0"/>
        <v>370</v>
      </c>
    </row>
    <row r="22" spans="1:5" x14ac:dyDescent="0.2">
      <c r="A22" s="57" t="s">
        <v>28</v>
      </c>
      <c r="B22" s="52">
        <v>140</v>
      </c>
      <c r="C22" s="52">
        <v>150</v>
      </c>
      <c r="D22" s="52">
        <v>150</v>
      </c>
      <c r="E22" s="53">
        <f t="shared" si="0"/>
        <v>440</v>
      </c>
    </row>
    <row r="23" spans="1:5" x14ac:dyDescent="0.2">
      <c r="A23" s="57" t="s">
        <v>30</v>
      </c>
      <c r="B23" s="52">
        <v>50</v>
      </c>
      <c r="C23" s="52">
        <v>50</v>
      </c>
      <c r="D23" s="52">
        <v>50</v>
      </c>
      <c r="E23" s="53">
        <f t="shared" si="0"/>
        <v>150</v>
      </c>
    </row>
    <row r="24" spans="1:5" x14ac:dyDescent="0.2">
      <c r="A24" s="57" t="s">
        <v>45</v>
      </c>
      <c r="B24" s="52">
        <v>90</v>
      </c>
      <c r="C24" s="52">
        <v>90</v>
      </c>
      <c r="D24" s="52">
        <v>90</v>
      </c>
      <c r="E24" s="53">
        <f t="shared" si="0"/>
        <v>270</v>
      </c>
    </row>
    <row r="25" spans="1:5" x14ac:dyDescent="0.2">
      <c r="A25" s="57" t="s">
        <v>26</v>
      </c>
      <c r="B25" s="52">
        <v>30</v>
      </c>
      <c r="C25" s="52">
        <v>30</v>
      </c>
      <c r="D25" s="52">
        <v>30</v>
      </c>
      <c r="E25" s="48">
        <f t="shared" si="0"/>
        <v>90</v>
      </c>
    </row>
    <row r="26" spans="1:5" ht="13.5" thickBot="1" x14ac:dyDescent="0.25">
      <c r="A26" s="58" t="s">
        <v>34</v>
      </c>
      <c r="B26" s="45">
        <f>SUM(B15:B25)</f>
        <v>5510</v>
      </c>
      <c r="C26" s="45">
        <f>SUM(C15:C25)</f>
        <v>5570</v>
      </c>
      <c r="D26" s="45">
        <f>SUM(D15:D25)</f>
        <v>5620</v>
      </c>
      <c r="E26" s="59">
        <f>SUM(E15:E25)</f>
        <v>16700</v>
      </c>
    </row>
    <row r="27" spans="1:5" ht="13.5" thickTop="1" x14ac:dyDescent="0.2">
      <c r="A27" s="60"/>
      <c r="B27" s="45"/>
      <c r="C27" s="45"/>
      <c r="D27" s="45"/>
      <c r="E27" s="61"/>
    </row>
    <row r="28" spans="1:5" x14ac:dyDescent="0.2">
      <c r="A28" s="49" t="s">
        <v>36</v>
      </c>
      <c r="B28" s="45">
        <f>B12-B26</f>
        <v>2180</v>
      </c>
      <c r="C28" s="45">
        <f>C12-C26</f>
        <v>2180</v>
      </c>
      <c r="D28" s="45">
        <f>D12-D26</f>
        <v>2220</v>
      </c>
      <c r="E28" s="62">
        <f>E12-E26</f>
        <v>6580</v>
      </c>
    </row>
  </sheetData>
  <mergeCells count="1">
    <mergeCell ref="B1:E1"/>
  </mergeCells>
  <phoneticPr fontId="0" type="noConversion"/>
  <conditionalFormatting sqref="A1:B1048576 C29:C65537 C2:C27 D33:D65537 F1:IR1 D2:D31 E2:IV1048576">
    <cfRule type="expression" dxfId="1" priority="1" stopIfTrue="1">
      <formula>MOD(ROW(A1),5)=0</formula>
    </cfRule>
  </conditionalFormatting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E28"/>
  <sheetViews>
    <sheetView workbookViewId="0">
      <selection activeCell="B1" sqref="B1:F1"/>
    </sheetView>
  </sheetViews>
  <sheetFormatPr defaultRowHeight="12.75" x14ac:dyDescent="0.2"/>
  <cols>
    <col min="1" max="1" width="22.140625" style="63" bestFit="1" customWidth="1"/>
    <col min="2" max="5" width="19.7109375" style="40" customWidth="1"/>
    <col min="6" max="16384" width="9.140625" style="40"/>
  </cols>
  <sheetData>
    <row r="1" spans="1:5" ht="66" customHeight="1" x14ac:dyDescent="0.2">
      <c r="B1" s="1" t="s">
        <v>49</v>
      </c>
      <c r="C1" s="2"/>
      <c r="D1" s="2"/>
      <c r="E1" s="2"/>
    </row>
    <row r="2" spans="1:5" ht="15.75" thickBot="1" x14ac:dyDescent="0.3">
      <c r="A2" s="37"/>
      <c r="B2" s="38" t="s">
        <v>9</v>
      </c>
      <c r="C2" s="38" t="s">
        <v>10</v>
      </c>
      <c r="D2" s="38" t="s">
        <v>11</v>
      </c>
      <c r="E2" s="39" t="s">
        <v>44</v>
      </c>
    </row>
    <row r="3" spans="1:5" x14ac:dyDescent="0.2">
      <c r="A3" s="41" t="s">
        <v>12</v>
      </c>
      <c r="B3" s="42"/>
      <c r="C3" s="42"/>
      <c r="D3" s="42"/>
      <c r="E3" s="43"/>
    </row>
    <row r="4" spans="1:5" x14ac:dyDescent="0.2">
      <c r="A4" s="44" t="s">
        <v>13</v>
      </c>
      <c r="B4" s="45">
        <v>15440</v>
      </c>
      <c r="C4" s="45">
        <v>15600</v>
      </c>
      <c r="D4" s="45">
        <v>15750</v>
      </c>
      <c r="E4" s="46">
        <f>SUM(B4:D4)</f>
        <v>46790</v>
      </c>
    </row>
    <row r="5" spans="1:5" x14ac:dyDescent="0.2">
      <c r="A5" s="44" t="s">
        <v>14</v>
      </c>
      <c r="B5" s="47">
        <v>3180</v>
      </c>
      <c r="C5" s="47">
        <v>3210</v>
      </c>
      <c r="D5" s="47">
        <v>3250</v>
      </c>
      <c r="E5" s="48">
        <f>SUM(B5:D5)</f>
        <v>9640</v>
      </c>
    </row>
    <row r="6" spans="1:5" ht="13.5" thickBot="1" x14ac:dyDescent="0.25">
      <c r="A6" s="49" t="s">
        <v>12</v>
      </c>
      <c r="B6" s="45">
        <f>SUM(B4:B5)</f>
        <v>18620</v>
      </c>
      <c r="C6" s="45">
        <f>SUM(C4:C5)</f>
        <v>18810</v>
      </c>
      <c r="D6" s="45">
        <f>SUM(D4:D5)</f>
        <v>19000</v>
      </c>
      <c r="E6" s="50">
        <f>SUM(E4:E5)</f>
        <v>56430</v>
      </c>
    </row>
    <row r="7" spans="1:5" x14ac:dyDescent="0.2">
      <c r="A7" s="41" t="s">
        <v>16</v>
      </c>
      <c r="B7" s="45"/>
      <c r="C7" s="45"/>
      <c r="D7" s="45"/>
      <c r="E7" s="51"/>
    </row>
    <row r="8" spans="1:5" x14ac:dyDescent="0.2">
      <c r="A8" s="44" t="s">
        <v>17</v>
      </c>
      <c r="B8" s="45">
        <v>9960</v>
      </c>
      <c r="C8" s="45">
        <v>10070</v>
      </c>
      <c r="D8" s="45">
        <v>10150</v>
      </c>
      <c r="E8" s="46">
        <f>SUM(B8:D8)</f>
        <v>30180</v>
      </c>
    </row>
    <row r="9" spans="1:5" x14ac:dyDescent="0.2">
      <c r="A9" s="44" t="s">
        <v>18</v>
      </c>
      <c r="B9" s="52">
        <v>150</v>
      </c>
      <c r="C9" s="52">
        <v>170</v>
      </c>
      <c r="D9" s="52">
        <v>170</v>
      </c>
      <c r="E9" s="53">
        <f>SUM(B9:D9)</f>
        <v>490</v>
      </c>
    </row>
    <row r="10" spans="1:5" x14ac:dyDescent="0.2">
      <c r="A10" s="44" t="s">
        <v>19</v>
      </c>
      <c r="B10" s="52">
        <v>60</v>
      </c>
      <c r="C10" s="52">
        <v>60</v>
      </c>
      <c r="D10" s="52">
        <v>60</v>
      </c>
      <c r="E10" s="48">
        <f>SUM(B10:D10)</f>
        <v>180</v>
      </c>
    </row>
    <row r="11" spans="1:5" ht="13.5" thickBot="1" x14ac:dyDescent="0.25">
      <c r="A11" s="49" t="s">
        <v>20</v>
      </c>
      <c r="B11" s="45">
        <f>SUM(B8:B10)</f>
        <v>10170</v>
      </c>
      <c r="C11" s="45">
        <f>SUM(C8:C10)</f>
        <v>10300</v>
      </c>
      <c r="D11" s="45">
        <f>SUM(D8:D10)</f>
        <v>10380</v>
      </c>
      <c r="E11" s="50">
        <f>SUM(E8:E10)</f>
        <v>30850</v>
      </c>
    </row>
    <row r="12" spans="1:5" ht="13.5" thickBot="1" x14ac:dyDescent="0.25">
      <c r="A12" s="49" t="s">
        <v>21</v>
      </c>
      <c r="B12" s="45">
        <f>B6-B11</f>
        <v>8450</v>
      </c>
      <c r="C12" s="45">
        <f>C6-C11</f>
        <v>8510</v>
      </c>
      <c r="D12" s="45">
        <f>D6-D11</f>
        <v>8620</v>
      </c>
      <c r="E12" s="54">
        <f>E6-E11</f>
        <v>25580</v>
      </c>
    </row>
    <row r="13" spans="1:5" ht="13.5" thickTop="1" x14ac:dyDescent="0.2">
      <c r="A13" s="55"/>
      <c r="B13" s="45"/>
      <c r="C13" s="45"/>
      <c r="D13" s="45"/>
      <c r="E13" s="56"/>
    </row>
    <row r="14" spans="1:5" x14ac:dyDescent="0.2">
      <c r="A14" s="41" t="s">
        <v>22</v>
      </c>
      <c r="B14" s="45"/>
      <c r="C14" s="45"/>
      <c r="D14" s="45"/>
      <c r="E14" s="51"/>
    </row>
    <row r="15" spans="1:5" x14ac:dyDescent="0.2">
      <c r="A15" s="57" t="s">
        <v>23</v>
      </c>
      <c r="B15" s="45">
        <v>2200</v>
      </c>
      <c r="C15" s="45">
        <v>2210</v>
      </c>
      <c r="D15" s="45">
        <v>2230</v>
      </c>
      <c r="E15" s="46">
        <f t="shared" ref="E15:E25" si="0">SUM(B15:D15)</f>
        <v>6640</v>
      </c>
    </row>
    <row r="16" spans="1:5" x14ac:dyDescent="0.2">
      <c r="A16" s="57" t="s">
        <v>27</v>
      </c>
      <c r="B16" s="52">
        <v>20</v>
      </c>
      <c r="C16" s="52">
        <v>20</v>
      </c>
      <c r="D16" s="52">
        <v>20</v>
      </c>
      <c r="E16" s="53">
        <f t="shared" si="0"/>
        <v>60</v>
      </c>
    </row>
    <row r="17" spans="1:5" x14ac:dyDescent="0.2">
      <c r="A17" s="57" t="s">
        <v>33</v>
      </c>
      <c r="B17" s="52">
        <v>450</v>
      </c>
      <c r="C17" s="52">
        <v>460</v>
      </c>
      <c r="D17" s="52">
        <v>460</v>
      </c>
      <c r="E17" s="53">
        <f t="shared" si="0"/>
        <v>1370</v>
      </c>
    </row>
    <row r="18" spans="1:5" x14ac:dyDescent="0.2">
      <c r="A18" s="57" t="s">
        <v>29</v>
      </c>
      <c r="B18" s="52">
        <v>80</v>
      </c>
      <c r="C18" s="52">
        <v>80</v>
      </c>
      <c r="D18" s="52">
        <v>80</v>
      </c>
      <c r="E18" s="53">
        <f t="shared" si="0"/>
        <v>240</v>
      </c>
    </row>
    <row r="19" spans="1:5" x14ac:dyDescent="0.2">
      <c r="A19" s="57" t="s">
        <v>25</v>
      </c>
      <c r="B19" s="52">
        <v>280</v>
      </c>
      <c r="C19" s="52">
        <v>280</v>
      </c>
      <c r="D19" s="52">
        <v>280</v>
      </c>
      <c r="E19" s="53">
        <f t="shared" si="0"/>
        <v>840</v>
      </c>
    </row>
    <row r="20" spans="1:5" x14ac:dyDescent="0.2">
      <c r="A20" s="57" t="s">
        <v>24</v>
      </c>
      <c r="B20" s="52">
        <v>2560</v>
      </c>
      <c r="C20" s="52">
        <v>2600</v>
      </c>
      <c r="D20" s="52">
        <v>2620</v>
      </c>
      <c r="E20" s="53">
        <f t="shared" si="0"/>
        <v>7780</v>
      </c>
    </row>
    <row r="21" spans="1:5" x14ac:dyDescent="0.2">
      <c r="A21" s="57" t="s">
        <v>46</v>
      </c>
      <c r="B21" s="52">
        <v>130</v>
      </c>
      <c r="C21" s="52">
        <v>130</v>
      </c>
      <c r="D21" s="52">
        <v>140</v>
      </c>
      <c r="E21" s="53">
        <f t="shared" si="0"/>
        <v>400</v>
      </c>
    </row>
    <row r="22" spans="1:5" x14ac:dyDescent="0.2">
      <c r="A22" s="57" t="s">
        <v>28</v>
      </c>
      <c r="B22" s="52">
        <v>150</v>
      </c>
      <c r="C22" s="52">
        <v>170</v>
      </c>
      <c r="D22" s="52">
        <v>170</v>
      </c>
      <c r="E22" s="53">
        <f t="shared" si="0"/>
        <v>490</v>
      </c>
    </row>
    <row r="23" spans="1:5" x14ac:dyDescent="0.2">
      <c r="A23" s="57" t="s">
        <v>30</v>
      </c>
      <c r="B23" s="52">
        <v>60</v>
      </c>
      <c r="C23" s="52">
        <v>60</v>
      </c>
      <c r="D23" s="52">
        <v>60</v>
      </c>
      <c r="E23" s="53">
        <f t="shared" si="0"/>
        <v>180</v>
      </c>
    </row>
    <row r="24" spans="1:5" x14ac:dyDescent="0.2">
      <c r="A24" s="57" t="s">
        <v>45</v>
      </c>
      <c r="B24" s="52">
        <v>100</v>
      </c>
      <c r="C24" s="52">
        <v>100</v>
      </c>
      <c r="D24" s="52">
        <v>100</v>
      </c>
      <c r="E24" s="53">
        <f t="shared" si="0"/>
        <v>300</v>
      </c>
    </row>
    <row r="25" spans="1:5" x14ac:dyDescent="0.2">
      <c r="A25" s="57" t="s">
        <v>26</v>
      </c>
      <c r="B25" s="52">
        <v>30</v>
      </c>
      <c r="C25" s="52">
        <v>30</v>
      </c>
      <c r="D25" s="52">
        <v>30</v>
      </c>
      <c r="E25" s="48">
        <f t="shared" si="0"/>
        <v>90</v>
      </c>
    </row>
    <row r="26" spans="1:5" ht="13.5" thickBot="1" x14ac:dyDescent="0.25">
      <c r="A26" s="58" t="s">
        <v>34</v>
      </c>
      <c r="B26" s="45">
        <f>SUM(B15:B25)</f>
        <v>6060</v>
      </c>
      <c r="C26" s="45">
        <f>SUM(C15:C25)</f>
        <v>6140</v>
      </c>
      <c r="D26" s="45">
        <f>SUM(D15:D25)</f>
        <v>6190</v>
      </c>
      <c r="E26" s="59">
        <f>SUM(E15:E25)</f>
        <v>18390</v>
      </c>
    </row>
    <row r="27" spans="1:5" ht="13.5" thickTop="1" x14ac:dyDescent="0.2">
      <c r="A27" s="60"/>
      <c r="B27" s="45"/>
      <c r="C27" s="45"/>
      <c r="D27" s="45"/>
      <c r="E27" s="61"/>
    </row>
    <row r="28" spans="1:5" x14ac:dyDescent="0.2">
      <c r="A28" s="49" t="s">
        <v>36</v>
      </c>
      <c r="B28" s="45">
        <f>B12-B26</f>
        <v>2390</v>
      </c>
      <c r="C28" s="45">
        <f>C12-C26</f>
        <v>2370</v>
      </c>
      <c r="D28" s="45">
        <f>D12-D26</f>
        <v>2430</v>
      </c>
      <c r="E28" s="62">
        <f>E12-E26</f>
        <v>7190</v>
      </c>
    </row>
  </sheetData>
  <mergeCells count="1">
    <mergeCell ref="B1:E1"/>
  </mergeCells>
  <phoneticPr fontId="0" type="noConversion"/>
  <conditionalFormatting sqref="A1:B1048576 C29:C65537 C2:C27 D33:D65537 F1:IR1 D2:D31 E2:IV1048576">
    <cfRule type="expression" dxfId="0" priority="1" stopIfTrue="1">
      <formula>MOD(ROW(A1),5)=0</formula>
    </cfRule>
  </conditionalFormatting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F28"/>
  <sheetViews>
    <sheetView workbookViewId="0">
      <selection activeCell="D22" sqref="D22"/>
    </sheetView>
  </sheetViews>
  <sheetFormatPr defaultRowHeight="12.75" x14ac:dyDescent="0.2"/>
  <cols>
    <col min="1" max="1" width="20.5703125" style="40" bestFit="1" customWidth="1"/>
    <col min="2" max="6" width="17" style="40" customWidth="1"/>
    <col min="7" max="16384" width="9.140625" style="40"/>
  </cols>
  <sheetData>
    <row r="1" spans="1:6" ht="66" customHeight="1" x14ac:dyDescent="0.2">
      <c r="B1" s="1" t="s">
        <v>49</v>
      </c>
      <c r="C1" s="2"/>
      <c r="D1" s="2"/>
      <c r="E1" s="2"/>
      <c r="F1" s="2"/>
    </row>
    <row r="2" spans="1:6" ht="15.75" thickBot="1" x14ac:dyDescent="0.3">
      <c r="B2" s="39" t="str">
        <f>'1stQuarter'!E2</f>
        <v>1st Q</v>
      </c>
      <c r="C2" s="39" t="str">
        <f>'2ndQuarter'!E2</f>
        <v>2nd Q</v>
      </c>
      <c r="D2" s="39" t="str">
        <f>'3rdQuarter'!E2</f>
        <v>3rd Q</v>
      </c>
      <c r="E2" s="39" t="str">
        <f>'4thQuarter'!E2</f>
        <v>4th Q</v>
      </c>
      <c r="F2" s="64" t="s">
        <v>47</v>
      </c>
    </row>
    <row r="3" spans="1:6" x14ac:dyDescent="0.2">
      <c r="A3" s="41" t="s">
        <v>12</v>
      </c>
      <c r="B3" s="43"/>
      <c r="C3" s="43"/>
      <c r="D3" s="43"/>
      <c r="E3" s="43"/>
      <c r="F3" s="65"/>
    </row>
    <row r="4" spans="1:6" x14ac:dyDescent="0.2">
      <c r="A4" s="44" t="s">
        <v>13</v>
      </c>
      <c r="B4" s="46">
        <f>'1stQuarter'!E4</f>
        <v>39330.699999999997</v>
      </c>
      <c r="C4" s="46">
        <f>'2ndQuarter'!E4</f>
        <v>40510</v>
      </c>
      <c r="D4" s="46">
        <f>'3rdQuarter'!E4</f>
        <v>42540</v>
      </c>
      <c r="E4" s="46">
        <f>'4thQuarter'!E4</f>
        <v>46790</v>
      </c>
      <c r="F4" s="66">
        <f>SUM(B4:E4)</f>
        <v>169170.7</v>
      </c>
    </row>
    <row r="5" spans="1:6" x14ac:dyDescent="0.2">
      <c r="A5" s="44" t="s">
        <v>14</v>
      </c>
      <c r="B5" s="48">
        <f>'1stQuarter'!E5</f>
        <v>8090.37</v>
      </c>
      <c r="C5" s="48">
        <f>'2ndQuarter'!E5</f>
        <v>8340</v>
      </c>
      <c r="D5" s="48">
        <f>'3rdQuarter'!E5</f>
        <v>8760</v>
      </c>
      <c r="E5" s="48">
        <f>'4thQuarter'!E5</f>
        <v>9640</v>
      </c>
      <c r="F5" s="67">
        <f>SUM(B5:E5)</f>
        <v>34830.369999999995</v>
      </c>
    </row>
    <row r="6" spans="1:6" ht="13.5" thickBot="1" x14ac:dyDescent="0.25">
      <c r="A6" s="49" t="s">
        <v>12</v>
      </c>
      <c r="B6" s="68">
        <f>B4+B5</f>
        <v>47421.07</v>
      </c>
      <c r="C6" s="68">
        <f>C4+C5</f>
        <v>48850</v>
      </c>
      <c r="D6" s="68">
        <f>D4+D5</f>
        <v>51300</v>
      </c>
      <c r="E6" s="68">
        <f>E4+E5</f>
        <v>56430</v>
      </c>
      <c r="F6" s="68">
        <f>F4+F5</f>
        <v>204001.07</v>
      </c>
    </row>
    <row r="7" spans="1:6" x14ac:dyDescent="0.2">
      <c r="A7" s="41" t="s">
        <v>16</v>
      </c>
      <c r="B7" s="51"/>
      <c r="C7" s="51"/>
      <c r="D7" s="51"/>
      <c r="E7" s="51"/>
      <c r="F7" s="69"/>
    </row>
    <row r="8" spans="1:6" x14ac:dyDescent="0.2">
      <c r="A8" s="44" t="s">
        <v>17</v>
      </c>
      <c r="B8" s="46">
        <f>'1stQuarter'!E8</f>
        <v>25361.940000000002</v>
      </c>
      <c r="C8" s="46">
        <f>'2ndQuarter'!E8</f>
        <v>26120</v>
      </c>
      <c r="D8" s="46">
        <f>'3rdQuarter'!E8</f>
        <v>27430</v>
      </c>
      <c r="E8" s="46">
        <f>'4thQuarter'!E8</f>
        <v>30180</v>
      </c>
      <c r="F8" s="66">
        <f>SUM(B8:E8)</f>
        <v>109091.94</v>
      </c>
    </row>
    <row r="9" spans="1:6" x14ac:dyDescent="0.2">
      <c r="A9" s="44" t="s">
        <v>18</v>
      </c>
      <c r="B9" s="53">
        <f>'1stQuarter'!E9</f>
        <v>393.91</v>
      </c>
      <c r="C9" s="53">
        <f>'2ndQuarter'!E9</f>
        <v>410</v>
      </c>
      <c r="D9" s="53">
        <f>'3rdQuarter'!E9</f>
        <v>440</v>
      </c>
      <c r="E9" s="53">
        <f>'4thQuarter'!E9</f>
        <v>490</v>
      </c>
      <c r="F9" s="70">
        <f>SUM(B9:E9)</f>
        <v>1733.91</v>
      </c>
    </row>
    <row r="10" spans="1:6" x14ac:dyDescent="0.2">
      <c r="A10" s="44" t="s">
        <v>19</v>
      </c>
      <c r="B10" s="48">
        <f>'1stQuarter'!E10</f>
        <v>151.51</v>
      </c>
      <c r="C10" s="48">
        <f>'2ndQuarter'!E10</f>
        <v>150</v>
      </c>
      <c r="D10" s="48">
        <f>'3rdQuarter'!E10</f>
        <v>150</v>
      </c>
      <c r="E10" s="48">
        <f>'4thQuarter'!E10</f>
        <v>180</v>
      </c>
      <c r="F10" s="67">
        <f>SUM(B10:E10)</f>
        <v>631.51</v>
      </c>
    </row>
    <row r="11" spans="1:6" ht="13.5" thickBot="1" x14ac:dyDescent="0.25">
      <c r="A11" s="49" t="s">
        <v>20</v>
      </c>
      <c r="B11" s="68">
        <f>SUM(B8:B10)</f>
        <v>25907.360000000001</v>
      </c>
      <c r="C11" s="68">
        <f>SUM(C8:C10)</f>
        <v>26680</v>
      </c>
      <c r="D11" s="68">
        <f>SUM(D8:D10)</f>
        <v>28020</v>
      </c>
      <c r="E11" s="68">
        <f>SUM(E8:E10)</f>
        <v>30850</v>
      </c>
      <c r="F11" s="68">
        <f>SUM(F8:F10)</f>
        <v>111457.36</v>
      </c>
    </row>
    <row r="12" spans="1:6" ht="13.5" thickBot="1" x14ac:dyDescent="0.25">
      <c r="A12" s="49" t="s">
        <v>21</v>
      </c>
      <c r="B12" s="71">
        <f>B6-B11</f>
        <v>21513.71</v>
      </c>
      <c r="C12" s="71">
        <f>C6-C11</f>
        <v>22170</v>
      </c>
      <c r="D12" s="71">
        <f>D6-D11</f>
        <v>23280</v>
      </c>
      <c r="E12" s="71">
        <f>E6-E11</f>
        <v>25580</v>
      </c>
      <c r="F12" s="71">
        <f>F6-F11</f>
        <v>92543.71</v>
      </c>
    </row>
    <row r="13" spans="1:6" ht="13.5" thickTop="1" x14ac:dyDescent="0.2">
      <c r="A13" s="55"/>
      <c r="B13" s="56"/>
      <c r="C13" s="56"/>
      <c r="D13" s="56"/>
      <c r="E13" s="56"/>
      <c r="F13" s="72"/>
    </row>
    <row r="14" spans="1:6" x14ac:dyDescent="0.2">
      <c r="A14" s="41" t="s">
        <v>22</v>
      </c>
      <c r="B14" s="51"/>
      <c r="C14" s="51"/>
      <c r="D14" s="51"/>
      <c r="E14" s="51"/>
      <c r="F14" s="69"/>
    </row>
    <row r="15" spans="1:6" x14ac:dyDescent="0.2">
      <c r="A15" s="57" t="s">
        <v>23</v>
      </c>
      <c r="B15" s="46">
        <f>'1stQuarter'!E15</f>
        <v>5575.38</v>
      </c>
      <c r="C15" s="46">
        <f>'2ndQuarter'!E15</f>
        <v>5740</v>
      </c>
      <c r="D15" s="46">
        <f>'3rdQuarter'!E15</f>
        <v>6040</v>
      </c>
      <c r="E15" s="46">
        <f>'4thQuarter'!E15</f>
        <v>6640</v>
      </c>
      <c r="F15" s="66">
        <f t="shared" ref="F15:F25" si="0">SUM(B15:E15)</f>
        <v>23995.38</v>
      </c>
    </row>
    <row r="16" spans="1:6" x14ac:dyDescent="0.2">
      <c r="A16" s="57" t="s">
        <v>27</v>
      </c>
      <c r="B16" s="53">
        <f>'1stQuarter'!E16</f>
        <v>60.6</v>
      </c>
      <c r="C16" s="53">
        <f>'2ndQuarter'!E16</f>
        <v>60</v>
      </c>
      <c r="D16" s="53">
        <f>'3rdQuarter'!E16</f>
        <v>60</v>
      </c>
      <c r="E16" s="53">
        <f>'4thQuarter'!E16</f>
        <v>60</v>
      </c>
      <c r="F16" s="70">
        <f t="shared" si="0"/>
        <v>240.6</v>
      </c>
    </row>
    <row r="17" spans="1:6" x14ac:dyDescent="0.2">
      <c r="A17" s="57" t="s">
        <v>33</v>
      </c>
      <c r="B17" s="53">
        <f>'1stQuarter'!E17</f>
        <v>1151.44</v>
      </c>
      <c r="C17" s="53">
        <f>'2ndQuarter'!E17</f>
        <v>1190</v>
      </c>
      <c r="D17" s="53">
        <f>'3rdQuarter'!E17</f>
        <v>1250</v>
      </c>
      <c r="E17" s="53">
        <f>'4thQuarter'!E17</f>
        <v>1370</v>
      </c>
      <c r="F17" s="70">
        <f t="shared" si="0"/>
        <v>4961.4400000000005</v>
      </c>
    </row>
    <row r="18" spans="1:6" x14ac:dyDescent="0.2">
      <c r="A18" s="57" t="s">
        <v>29</v>
      </c>
      <c r="B18" s="53">
        <f>'1stQuarter'!E18</f>
        <v>212.10999999999999</v>
      </c>
      <c r="C18" s="53">
        <f>'2ndQuarter'!E18</f>
        <v>210</v>
      </c>
      <c r="D18" s="53">
        <f>'3rdQuarter'!E18</f>
        <v>210</v>
      </c>
      <c r="E18" s="53">
        <f>'4thQuarter'!E18</f>
        <v>240</v>
      </c>
      <c r="F18" s="70">
        <f t="shared" si="0"/>
        <v>872.11</v>
      </c>
    </row>
    <row r="19" spans="1:6" x14ac:dyDescent="0.2">
      <c r="A19" s="57" t="s">
        <v>25</v>
      </c>
      <c r="B19" s="53">
        <f>'1stQuarter'!E19</f>
        <v>696.92000000000007</v>
      </c>
      <c r="C19" s="53">
        <f>'2ndQuarter'!E19</f>
        <v>720</v>
      </c>
      <c r="D19" s="53">
        <f>'3rdQuarter'!E19</f>
        <v>750</v>
      </c>
      <c r="E19" s="53">
        <f>'4thQuarter'!E19</f>
        <v>840</v>
      </c>
      <c r="F19" s="70">
        <f t="shared" si="0"/>
        <v>3006.92</v>
      </c>
    </row>
    <row r="20" spans="1:6" x14ac:dyDescent="0.2">
      <c r="A20" s="57" t="s">
        <v>24</v>
      </c>
      <c r="B20" s="53">
        <f>'1stQuarter'!E20</f>
        <v>6545.02</v>
      </c>
      <c r="C20" s="53">
        <f>'2ndQuarter'!E20</f>
        <v>6740</v>
      </c>
      <c r="D20" s="53">
        <f>'3rdQuarter'!E20</f>
        <v>7070</v>
      </c>
      <c r="E20" s="53">
        <f>'4thQuarter'!E20</f>
        <v>7780</v>
      </c>
      <c r="F20" s="70">
        <f t="shared" si="0"/>
        <v>28135.02</v>
      </c>
    </row>
    <row r="21" spans="1:6" x14ac:dyDescent="0.2">
      <c r="A21" s="57" t="s">
        <v>46</v>
      </c>
      <c r="B21" s="53">
        <f>'1stQuarter'!E21</f>
        <v>333.31</v>
      </c>
      <c r="C21" s="53">
        <f>'2ndQuarter'!E21</f>
        <v>340</v>
      </c>
      <c r="D21" s="53">
        <f>'3rdQuarter'!E21</f>
        <v>370</v>
      </c>
      <c r="E21" s="53">
        <f>'4thQuarter'!E21</f>
        <v>400</v>
      </c>
      <c r="F21" s="70">
        <f t="shared" si="0"/>
        <v>1443.31</v>
      </c>
    </row>
    <row r="22" spans="1:6" x14ac:dyDescent="0.2">
      <c r="A22" s="57" t="s">
        <v>28</v>
      </c>
      <c r="B22" s="53">
        <f>'1stQuarter'!E22</f>
        <v>393.91</v>
      </c>
      <c r="C22" s="53">
        <f>'2ndQuarter'!E22</f>
        <v>410</v>
      </c>
      <c r="D22" s="53">
        <f>'3rdQuarter'!E22</f>
        <v>440</v>
      </c>
      <c r="E22" s="53">
        <f>'4thQuarter'!E22</f>
        <v>490</v>
      </c>
      <c r="F22" s="70">
        <f t="shared" si="0"/>
        <v>1733.91</v>
      </c>
    </row>
    <row r="23" spans="1:6" x14ac:dyDescent="0.2">
      <c r="A23" s="57" t="s">
        <v>30</v>
      </c>
      <c r="B23" s="53">
        <f>'1stQuarter'!E23</f>
        <v>151.51</v>
      </c>
      <c r="C23" s="53">
        <f>'2ndQuarter'!E23</f>
        <v>150</v>
      </c>
      <c r="D23" s="53">
        <f>'3rdQuarter'!E23</f>
        <v>150</v>
      </c>
      <c r="E23" s="53">
        <f>'4thQuarter'!E23</f>
        <v>180</v>
      </c>
      <c r="F23" s="70">
        <f t="shared" si="0"/>
        <v>631.51</v>
      </c>
    </row>
    <row r="24" spans="1:6" x14ac:dyDescent="0.2">
      <c r="A24" s="57" t="s">
        <v>45</v>
      </c>
      <c r="B24" s="53">
        <f>'1stQuarter'!E24</f>
        <v>272.71000000000004</v>
      </c>
      <c r="C24" s="53">
        <f>'2ndQuarter'!E24</f>
        <v>270</v>
      </c>
      <c r="D24" s="53">
        <f>'3rdQuarter'!E24</f>
        <v>270</v>
      </c>
      <c r="E24" s="53">
        <f>'4thQuarter'!E24</f>
        <v>300</v>
      </c>
      <c r="F24" s="70">
        <f t="shared" si="0"/>
        <v>1112.71</v>
      </c>
    </row>
    <row r="25" spans="1:6" x14ac:dyDescent="0.2">
      <c r="A25" s="57" t="s">
        <v>26</v>
      </c>
      <c r="B25" s="48">
        <f>'1stQuarter'!E25</f>
        <v>90.9</v>
      </c>
      <c r="C25" s="48">
        <f>'2ndQuarter'!E25</f>
        <v>90</v>
      </c>
      <c r="D25" s="48">
        <f>'3rdQuarter'!E25</f>
        <v>90</v>
      </c>
      <c r="E25" s="48">
        <f>'4thQuarter'!E25</f>
        <v>90</v>
      </c>
      <c r="F25" s="67">
        <f t="shared" si="0"/>
        <v>360.9</v>
      </c>
    </row>
    <row r="26" spans="1:6" ht="13.5" thickBot="1" x14ac:dyDescent="0.25">
      <c r="A26" s="49" t="s">
        <v>34</v>
      </c>
      <c r="B26" s="73">
        <f>SUM(B15:B25)</f>
        <v>15483.81</v>
      </c>
      <c r="C26" s="73">
        <f>SUM(C15:C25)</f>
        <v>15920</v>
      </c>
      <c r="D26" s="73">
        <f>SUM(D15:D25)</f>
        <v>16700</v>
      </c>
      <c r="E26" s="73">
        <f>SUM(E15:E25)</f>
        <v>18390</v>
      </c>
      <c r="F26" s="73">
        <f>SUM(F15:F25)</f>
        <v>66493.81</v>
      </c>
    </row>
    <row r="27" spans="1:6" ht="13.5" thickTop="1" x14ac:dyDescent="0.2">
      <c r="A27" s="60"/>
      <c r="B27" s="61"/>
      <c r="C27" s="61"/>
      <c r="D27" s="61"/>
      <c r="E27" s="61"/>
      <c r="F27" s="74"/>
    </row>
    <row r="28" spans="1:6" x14ac:dyDescent="0.2">
      <c r="A28" s="49" t="s">
        <v>36</v>
      </c>
      <c r="B28" s="75">
        <f>B12-B26</f>
        <v>6029.9</v>
      </c>
      <c r="C28" s="76">
        <f>C12-C26</f>
        <v>6250</v>
      </c>
      <c r="D28" s="76">
        <f>D12-D26</f>
        <v>6580</v>
      </c>
      <c r="E28" s="76">
        <f>E12-E26</f>
        <v>7190</v>
      </c>
      <c r="F28" s="76">
        <f>F12-F26</f>
        <v>26049.900000000009</v>
      </c>
    </row>
  </sheetData>
  <mergeCells count="1">
    <mergeCell ref="B1:F1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27"/>
  <sheetViews>
    <sheetView workbookViewId="0"/>
  </sheetViews>
  <sheetFormatPr defaultRowHeight="12.75" x14ac:dyDescent="0.2"/>
  <cols>
    <col min="1" max="1" width="29.28515625" style="33" customWidth="1"/>
    <col min="2" max="4" width="8.7109375" style="33" bestFit="1" customWidth="1"/>
    <col min="5" max="5" width="8.85546875" style="33" hidden="1" customWidth="1"/>
    <col min="6" max="8" width="8.7109375" style="33" bestFit="1" customWidth="1"/>
    <col min="9" max="9" width="8.85546875" style="33" hidden="1" customWidth="1"/>
    <col min="10" max="12" width="8.7109375" style="33" bestFit="1" customWidth="1"/>
    <col min="13" max="13" width="8.85546875" style="33" hidden="1" customWidth="1"/>
    <col min="14" max="16" width="8.7109375" style="33" bestFit="1" customWidth="1"/>
    <col min="17" max="17" width="8.85546875" style="33" hidden="1" customWidth="1"/>
    <col min="18" max="18" width="9.7109375" style="33" bestFit="1" customWidth="1"/>
    <col min="19" max="16384" width="9.140625" style="33"/>
  </cols>
  <sheetData>
    <row r="1" spans="1:18" ht="30.75" thickBot="1" x14ac:dyDescent="0.3">
      <c r="A1" s="3"/>
      <c r="B1" s="4" t="s">
        <v>0</v>
      </c>
      <c r="C1" s="4" t="s">
        <v>1</v>
      </c>
      <c r="D1" s="4" t="s">
        <v>2</v>
      </c>
      <c r="E1" s="5" t="s">
        <v>37</v>
      </c>
      <c r="F1" s="4" t="s">
        <v>3</v>
      </c>
      <c r="G1" s="4" t="s">
        <v>4</v>
      </c>
      <c r="H1" s="4" t="s">
        <v>5</v>
      </c>
      <c r="I1" s="5" t="s">
        <v>38</v>
      </c>
      <c r="J1" s="4" t="s">
        <v>6</v>
      </c>
      <c r="K1" s="4" t="s">
        <v>7</v>
      </c>
      <c r="L1" s="4" t="s">
        <v>8</v>
      </c>
      <c r="M1" s="5" t="s">
        <v>39</v>
      </c>
      <c r="N1" s="4" t="s">
        <v>9</v>
      </c>
      <c r="O1" s="4" t="s">
        <v>10</v>
      </c>
      <c r="P1" s="4" t="s">
        <v>11</v>
      </c>
      <c r="Q1" s="5" t="s">
        <v>40</v>
      </c>
      <c r="R1" s="30" t="s">
        <v>35</v>
      </c>
    </row>
    <row r="2" spans="1:18" x14ac:dyDescent="0.2">
      <c r="A2" s="6" t="s">
        <v>12</v>
      </c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7"/>
      <c r="Q2" s="8"/>
      <c r="R2" s="9"/>
    </row>
    <row r="3" spans="1:18" x14ac:dyDescent="0.2">
      <c r="A3" s="10" t="s">
        <v>13</v>
      </c>
      <c r="B3" s="11">
        <v>12980</v>
      </c>
      <c r="C3" s="11">
        <v>13180</v>
      </c>
      <c r="D3" s="11">
        <v>13380</v>
      </c>
      <c r="E3" s="12">
        <f>SUM(B3:D3)</f>
        <v>39540</v>
      </c>
      <c r="F3" s="11">
        <f t="shared" ref="F3:H4" si="0">ROUND(B3*1.03,-1)</f>
        <v>13370</v>
      </c>
      <c r="G3" s="11">
        <f t="shared" si="0"/>
        <v>13580</v>
      </c>
      <c r="H3" s="11">
        <f t="shared" si="0"/>
        <v>13780</v>
      </c>
      <c r="I3" s="12">
        <f>SUM(F3:H3)</f>
        <v>40730</v>
      </c>
      <c r="J3" s="11">
        <f t="shared" ref="J3:L4" si="1">ROUND(F3*1.05,-1)</f>
        <v>14040</v>
      </c>
      <c r="K3" s="11">
        <f t="shared" si="1"/>
        <v>14260</v>
      </c>
      <c r="L3" s="11">
        <f t="shared" si="1"/>
        <v>14470</v>
      </c>
      <c r="M3" s="12">
        <f>SUM(J3:L3)</f>
        <v>42770</v>
      </c>
      <c r="N3" s="11">
        <f t="shared" ref="N3:P4" si="2">ROUND(J3*1.1,-1)</f>
        <v>15440</v>
      </c>
      <c r="O3" s="11">
        <f t="shared" si="2"/>
        <v>15690</v>
      </c>
      <c r="P3" s="11">
        <f t="shared" si="2"/>
        <v>15920</v>
      </c>
      <c r="Q3" s="12">
        <f>SUM(N3:P3)</f>
        <v>47050</v>
      </c>
      <c r="R3" s="13">
        <f>SUBTOTAL(9,E3,I3,M3,Q3)</f>
        <v>170090</v>
      </c>
    </row>
    <row r="4" spans="1:18" x14ac:dyDescent="0.2">
      <c r="A4" s="10" t="s">
        <v>14</v>
      </c>
      <c r="B4" s="14">
        <v>2670</v>
      </c>
      <c r="C4" s="14">
        <v>2710</v>
      </c>
      <c r="D4" s="14">
        <v>2750</v>
      </c>
      <c r="E4" s="32">
        <f>SUM(B4:D4)</f>
        <v>8130</v>
      </c>
      <c r="F4" s="14">
        <f t="shared" si="0"/>
        <v>2750</v>
      </c>
      <c r="G4" s="14">
        <f t="shared" si="0"/>
        <v>2790</v>
      </c>
      <c r="H4" s="14">
        <f t="shared" si="0"/>
        <v>2830</v>
      </c>
      <c r="I4" s="32">
        <f>SUM(F4:H4)</f>
        <v>8370</v>
      </c>
      <c r="J4" s="14">
        <f t="shared" si="1"/>
        <v>2890</v>
      </c>
      <c r="K4" s="14">
        <f t="shared" si="1"/>
        <v>2930</v>
      </c>
      <c r="L4" s="14">
        <f t="shared" si="1"/>
        <v>2970</v>
      </c>
      <c r="M4" s="32">
        <f>SUM(J4:L4)</f>
        <v>8790</v>
      </c>
      <c r="N4" s="14">
        <f t="shared" si="2"/>
        <v>3180</v>
      </c>
      <c r="O4" s="14">
        <f t="shared" si="2"/>
        <v>3220</v>
      </c>
      <c r="P4" s="14">
        <f t="shared" si="2"/>
        <v>3270</v>
      </c>
      <c r="Q4" s="32">
        <f>SUM(N4:P4)</f>
        <v>9670</v>
      </c>
      <c r="R4" s="35">
        <f>SUBTOTAL(9,E4,I4,M4,Q4)</f>
        <v>34960</v>
      </c>
    </row>
    <row r="5" spans="1:18" ht="13.5" thickBot="1" x14ac:dyDescent="0.25">
      <c r="A5" s="17" t="s">
        <v>15</v>
      </c>
      <c r="B5" s="18">
        <f t="shared" ref="B5:R5" si="3">SUM(B3:B4)</f>
        <v>15650</v>
      </c>
      <c r="C5" s="18">
        <f t="shared" si="3"/>
        <v>15890</v>
      </c>
      <c r="D5" s="18">
        <f t="shared" si="3"/>
        <v>16130</v>
      </c>
      <c r="E5" s="19">
        <f t="shared" si="3"/>
        <v>47670</v>
      </c>
      <c r="F5" s="18">
        <f t="shared" si="3"/>
        <v>16120</v>
      </c>
      <c r="G5" s="18">
        <f t="shared" si="3"/>
        <v>16370</v>
      </c>
      <c r="H5" s="18">
        <f t="shared" si="3"/>
        <v>16610</v>
      </c>
      <c r="I5" s="19">
        <f t="shared" si="3"/>
        <v>49100</v>
      </c>
      <c r="J5" s="18">
        <f t="shared" si="3"/>
        <v>16930</v>
      </c>
      <c r="K5" s="18">
        <f t="shared" si="3"/>
        <v>17190</v>
      </c>
      <c r="L5" s="18">
        <f t="shared" si="3"/>
        <v>17440</v>
      </c>
      <c r="M5" s="19">
        <f t="shared" si="3"/>
        <v>51560</v>
      </c>
      <c r="N5" s="18">
        <f t="shared" si="3"/>
        <v>18620</v>
      </c>
      <c r="O5" s="18">
        <f t="shared" si="3"/>
        <v>18910</v>
      </c>
      <c r="P5" s="18">
        <f t="shared" si="3"/>
        <v>19190</v>
      </c>
      <c r="Q5" s="19">
        <f t="shared" si="3"/>
        <v>56720</v>
      </c>
      <c r="R5" s="36">
        <f t="shared" si="3"/>
        <v>205050</v>
      </c>
    </row>
    <row r="6" spans="1:18" x14ac:dyDescent="0.2">
      <c r="A6" s="6" t="s">
        <v>16</v>
      </c>
      <c r="B6" s="11"/>
      <c r="C6" s="11"/>
      <c r="D6" s="11"/>
      <c r="E6" s="20"/>
      <c r="F6" s="11"/>
      <c r="G6" s="11"/>
      <c r="H6" s="11"/>
      <c r="I6" s="20"/>
      <c r="J6" s="11"/>
      <c r="K6" s="11"/>
      <c r="L6" s="11"/>
      <c r="M6" s="20"/>
      <c r="N6" s="11"/>
      <c r="O6" s="11"/>
      <c r="P6" s="11"/>
      <c r="Q6" s="20"/>
      <c r="R6" s="20"/>
    </row>
    <row r="7" spans="1:18" x14ac:dyDescent="0.2">
      <c r="A7" s="10" t="s">
        <v>17</v>
      </c>
      <c r="B7" s="11">
        <v>8370</v>
      </c>
      <c r="C7" s="11">
        <v>8440</v>
      </c>
      <c r="D7" s="11">
        <v>8520</v>
      </c>
      <c r="E7" s="12">
        <f>SUM(B7:D7)</f>
        <v>25330</v>
      </c>
      <c r="F7" s="11">
        <f t="shared" ref="F7:H9" si="4">ROUND(B7*1.03,-1)</f>
        <v>8620</v>
      </c>
      <c r="G7" s="11">
        <f t="shared" si="4"/>
        <v>8690</v>
      </c>
      <c r="H7" s="11">
        <f t="shared" si="4"/>
        <v>8780</v>
      </c>
      <c r="I7" s="12">
        <f>SUM(F7:H7)</f>
        <v>26090</v>
      </c>
      <c r="J7" s="11">
        <f t="shared" ref="J7:L9" si="5">ROUND(F7*1.05,-1)</f>
        <v>9050</v>
      </c>
      <c r="K7" s="11">
        <f t="shared" si="5"/>
        <v>9120</v>
      </c>
      <c r="L7" s="11">
        <f t="shared" si="5"/>
        <v>9220</v>
      </c>
      <c r="M7" s="12">
        <f>SUM(J7:L7)</f>
        <v>27390</v>
      </c>
      <c r="N7" s="11">
        <f t="shared" ref="N7:P9" si="6">ROUND(J7*1.1,-1)</f>
        <v>9960</v>
      </c>
      <c r="O7" s="11">
        <f t="shared" si="6"/>
        <v>10030</v>
      </c>
      <c r="P7" s="11">
        <f t="shared" si="6"/>
        <v>10140</v>
      </c>
      <c r="Q7" s="12">
        <f>SUM(N7:P7)</f>
        <v>30130</v>
      </c>
      <c r="R7" s="13">
        <f>SUBTOTAL(9,E7,I7,M7,Q7)</f>
        <v>108940</v>
      </c>
    </row>
    <row r="8" spans="1:18" x14ac:dyDescent="0.2">
      <c r="A8" s="10" t="s">
        <v>18</v>
      </c>
      <c r="B8" s="14">
        <v>130</v>
      </c>
      <c r="C8" s="14">
        <v>130</v>
      </c>
      <c r="D8" s="14">
        <v>130</v>
      </c>
      <c r="E8" s="15">
        <f>SUM(B8:D8)</f>
        <v>390</v>
      </c>
      <c r="F8" s="14">
        <f t="shared" si="4"/>
        <v>130</v>
      </c>
      <c r="G8" s="14">
        <f t="shared" si="4"/>
        <v>130</v>
      </c>
      <c r="H8" s="14">
        <f t="shared" si="4"/>
        <v>130</v>
      </c>
      <c r="I8" s="15">
        <f>SUM(F8:H8)</f>
        <v>390</v>
      </c>
      <c r="J8" s="14">
        <f t="shared" si="5"/>
        <v>140</v>
      </c>
      <c r="K8" s="14">
        <f t="shared" si="5"/>
        <v>140</v>
      </c>
      <c r="L8" s="14">
        <f t="shared" si="5"/>
        <v>140</v>
      </c>
      <c r="M8" s="15">
        <f>SUM(J8:L8)</f>
        <v>420</v>
      </c>
      <c r="N8" s="14">
        <f t="shared" si="6"/>
        <v>150</v>
      </c>
      <c r="O8" s="14">
        <f t="shared" si="6"/>
        <v>150</v>
      </c>
      <c r="P8" s="14">
        <f t="shared" si="6"/>
        <v>150</v>
      </c>
      <c r="Q8" s="15">
        <f>SUM(N8:P8)</f>
        <v>450</v>
      </c>
      <c r="R8" s="16">
        <f>SUBTOTAL(9,E8,I8,M8,Q8)</f>
        <v>1650</v>
      </c>
    </row>
    <row r="9" spans="1:18" x14ac:dyDescent="0.2">
      <c r="A9" s="10" t="s">
        <v>19</v>
      </c>
      <c r="B9" s="14">
        <v>50</v>
      </c>
      <c r="C9" s="14">
        <v>50</v>
      </c>
      <c r="D9" s="14">
        <v>50</v>
      </c>
      <c r="E9" s="32">
        <f>SUM(B9:D9)</f>
        <v>150</v>
      </c>
      <c r="F9" s="14">
        <f t="shared" si="4"/>
        <v>50</v>
      </c>
      <c r="G9" s="14">
        <f t="shared" si="4"/>
        <v>50</v>
      </c>
      <c r="H9" s="14">
        <f t="shared" si="4"/>
        <v>50</v>
      </c>
      <c r="I9" s="32">
        <f>SUM(F9:H9)</f>
        <v>150</v>
      </c>
      <c r="J9" s="14">
        <f t="shared" si="5"/>
        <v>50</v>
      </c>
      <c r="K9" s="14">
        <f t="shared" si="5"/>
        <v>50</v>
      </c>
      <c r="L9" s="14">
        <f t="shared" si="5"/>
        <v>50</v>
      </c>
      <c r="M9" s="32">
        <f>SUM(J9:L9)</f>
        <v>150</v>
      </c>
      <c r="N9" s="14">
        <f t="shared" si="6"/>
        <v>60</v>
      </c>
      <c r="O9" s="14">
        <f t="shared" si="6"/>
        <v>60</v>
      </c>
      <c r="P9" s="14">
        <f t="shared" si="6"/>
        <v>60</v>
      </c>
      <c r="Q9" s="32">
        <f>SUM(N9:P9)</f>
        <v>180</v>
      </c>
      <c r="R9" s="35">
        <f>SUBTOTAL(9,E9,I9,M9,Q9)</f>
        <v>630</v>
      </c>
    </row>
    <row r="10" spans="1:18" ht="13.5" thickBot="1" x14ac:dyDescent="0.25">
      <c r="A10" s="17" t="s">
        <v>20</v>
      </c>
      <c r="B10" s="18">
        <f t="shared" ref="B10:R10" si="7">SUM(B7:B9)</f>
        <v>8550</v>
      </c>
      <c r="C10" s="18">
        <f t="shared" si="7"/>
        <v>8620</v>
      </c>
      <c r="D10" s="18">
        <f t="shared" si="7"/>
        <v>8700</v>
      </c>
      <c r="E10" s="19">
        <f t="shared" si="7"/>
        <v>25870</v>
      </c>
      <c r="F10" s="18">
        <f t="shared" si="7"/>
        <v>8800</v>
      </c>
      <c r="G10" s="18">
        <f t="shared" si="7"/>
        <v>8870</v>
      </c>
      <c r="H10" s="18">
        <f t="shared" si="7"/>
        <v>8960</v>
      </c>
      <c r="I10" s="19">
        <f t="shared" si="7"/>
        <v>26630</v>
      </c>
      <c r="J10" s="18">
        <f t="shared" si="7"/>
        <v>9240</v>
      </c>
      <c r="K10" s="18">
        <f t="shared" si="7"/>
        <v>9310</v>
      </c>
      <c r="L10" s="18">
        <f t="shared" si="7"/>
        <v>9410</v>
      </c>
      <c r="M10" s="19">
        <f t="shared" si="7"/>
        <v>27960</v>
      </c>
      <c r="N10" s="18">
        <f t="shared" si="7"/>
        <v>10170</v>
      </c>
      <c r="O10" s="18">
        <f t="shared" si="7"/>
        <v>10240</v>
      </c>
      <c r="P10" s="18">
        <f t="shared" si="7"/>
        <v>10350</v>
      </c>
      <c r="Q10" s="19">
        <f t="shared" si="7"/>
        <v>30760</v>
      </c>
      <c r="R10" s="36">
        <f t="shared" si="7"/>
        <v>111220</v>
      </c>
    </row>
    <row r="11" spans="1:18" ht="13.5" thickBot="1" x14ac:dyDescent="0.25">
      <c r="A11" s="21" t="s">
        <v>21</v>
      </c>
      <c r="B11" s="22">
        <f t="shared" ref="B11:R11" si="8">B5-B10</f>
        <v>7100</v>
      </c>
      <c r="C11" s="22">
        <f t="shared" si="8"/>
        <v>7270</v>
      </c>
      <c r="D11" s="22">
        <f t="shared" si="8"/>
        <v>7430</v>
      </c>
      <c r="E11" s="23">
        <f t="shared" si="8"/>
        <v>21800</v>
      </c>
      <c r="F11" s="22">
        <f t="shared" si="8"/>
        <v>7320</v>
      </c>
      <c r="G11" s="22">
        <f t="shared" si="8"/>
        <v>7500</v>
      </c>
      <c r="H11" s="22">
        <f t="shared" si="8"/>
        <v>7650</v>
      </c>
      <c r="I11" s="23">
        <f t="shared" si="8"/>
        <v>22470</v>
      </c>
      <c r="J11" s="22">
        <f t="shared" si="8"/>
        <v>7690</v>
      </c>
      <c r="K11" s="22">
        <f t="shared" si="8"/>
        <v>7880</v>
      </c>
      <c r="L11" s="22">
        <f t="shared" si="8"/>
        <v>8030</v>
      </c>
      <c r="M11" s="23">
        <f t="shared" si="8"/>
        <v>23600</v>
      </c>
      <c r="N11" s="22">
        <f t="shared" si="8"/>
        <v>8450</v>
      </c>
      <c r="O11" s="22">
        <f t="shared" si="8"/>
        <v>8670</v>
      </c>
      <c r="P11" s="22">
        <f t="shared" si="8"/>
        <v>8840</v>
      </c>
      <c r="Q11" s="23">
        <f t="shared" si="8"/>
        <v>25960</v>
      </c>
      <c r="R11" s="24">
        <f t="shared" si="8"/>
        <v>93830</v>
      </c>
    </row>
    <row r="12" spans="1:18" ht="13.5" thickTop="1" x14ac:dyDescent="0.2">
      <c r="A12" s="25"/>
      <c r="B12" s="11"/>
      <c r="C12" s="11"/>
      <c r="D12" s="11"/>
      <c r="E12" s="26"/>
      <c r="F12" s="11"/>
      <c r="G12" s="11"/>
      <c r="H12" s="11"/>
      <c r="I12" s="26"/>
      <c r="J12" s="11"/>
      <c r="K12" s="11"/>
      <c r="L12" s="11"/>
      <c r="M12" s="26"/>
      <c r="N12" s="11"/>
      <c r="O12" s="11"/>
      <c r="P12" s="11"/>
      <c r="Q12" s="26"/>
      <c r="R12" s="26"/>
    </row>
    <row r="13" spans="1:18" x14ac:dyDescent="0.2">
      <c r="A13" s="6" t="s">
        <v>22</v>
      </c>
      <c r="B13" s="11"/>
      <c r="C13" s="11"/>
      <c r="D13" s="11"/>
      <c r="E13" s="20"/>
      <c r="F13" s="11"/>
      <c r="G13" s="11"/>
      <c r="H13" s="11"/>
      <c r="I13" s="20"/>
      <c r="J13" s="11"/>
      <c r="K13" s="11"/>
      <c r="L13" s="11"/>
      <c r="M13" s="20"/>
      <c r="N13" s="11"/>
      <c r="O13" s="11"/>
      <c r="P13" s="11"/>
      <c r="Q13" s="20"/>
      <c r="R13" s="20"/>
    </row>
    <row r="14" spans="1:18" x14ac:dyDescent="0.2">
      <c r="A14" s="27" t="s">
        <v>23</v>
      </c>
      <c r="B14" s="11">
        <v>1840</v>
      </c>
      <c r="C14" s="11">
        <v>1840</v>
      </c>
      <c r="D14" s="11">
        <v>1840</v>
      </c>
      <c r="E14" s="12">
        <f t="shared" ref="E14:E24" si="9">SUM(B14:D14)</f>
        <v>5520</v>
      </c>
      <c r="F14" s="11">
        <f t="shared" ref="F14:F24" si="10">ROUND(B14*1.03,-1)</f>
        <v>1900</v>
      </c>
      <c r="G14" s="11">
        <f t="shared" ref="G14:G24" si="11">ROUND(C14*1.03,-1)</f>
        <v>1900</v>
      </c>
      <c r="H14" s="11">
        <f t="shared" ref="H14:H24" si="12">ROUND(D14*1.03,-1)</f>
        <v>1900</v>
      </c>
      <c r="I14" s="12">
        <f t="shared" ref="I14:I24" si="13">SUM(F14:H14)</f>
        <v>5700</v>
      </c>
      <c r="J14" s="11">
        <f t="shared" ref="J14:J24" si="14">ROUND(F14*1.05,-1)</f>
        <v>2000</v>
      </c>
      <c r="K14" s="11">
        <f t="shared" ref="K14:K24" si="15">ROUND(G14*1.05,-1)</f>
        <v>2000</v>
      </c>
      <c r="L14" s="11">
        <f t="shared" ref="L14:L24" si="16">ROUND(H14*1.05,-1)</f>
        <v>2000</v>
      </c>
      <c r="M14" s="12">
        <f t="shared" ref="M14:M24" si="17">SUM(J14:L14)</f>
        <v>6000</v>
      </c>
      <c r="N14" s="11">
        <f t="shared" ref="N14:N24" si="18">ROUND(J14*1.1,-1)</f>
        <v>2200</v>
      </c>
      <c r="O14" s="11">
        <f t="shared" ref="O14:O24" si="19">ROUND(K14*1.1,-1)</f>
        <v>2200</v>
      </c>
      <c r="P14" s="11">
        <f t="shared" ref="P14:P24" si="20">ROUND(L14*1.1,-1)</f>
        <v>2200</v>
      </c>
      <c r="Q14" s="12">
        <f t="shared" ref="Q14:Q24" si="21">SUM(N14:P14)</f>
        <v>6600</v>
      </c>
      <c r="R14" s="13">
        <f t="shared" ref="R14:R24" si="22">SUBTOTAL(9,E14,I14,M14,Q14)</f>
        <v>23820</v>
      </c>
    </row>
    <row r="15" spans="1:18" x14ac:dyDescent="0.2">
      <c r="A15" s="27" t="s">
        <v>27</v>
      </c>
      <c r="B15" s="14">
        <v>20</v>
      </c>
      <c r="C15" s="14">
        <v>20</v>
      </c>
      <c r="D15" s="14">
        <v>20</v>
      </c>
      <c r="E15" s="15">
        <f t="shared" si="9"/>
        <v>60</v>
      </c>
      <c r="F15" s="14">
        <f t="shared" si="10"/>
        <v>20</v>
      </c>
      <c r="G15" s="14">
        <f t="shared" si="11"/>
        <v>20</v>
      </c>
      <c r="H15" s="14">
        <f t="shared" si="12"/>
        <v>20</v>
      </c>
      <c r="I15" s="15">
        <f t="shared" si="13"/>
        <v>60</v>
      </c>
      <c r="J15" s="14">
        <f t="shared" si="14"/>
        <v>20</v>
      </c>
      <c r="K15" s="14">
        <f t="shared" si="15"/>
        <v>20</v>
      </c>
      <c r="L15" s="14">
        <f t="shared" si="16"/>
        <v>20</v>
      </c>
      <c r="M15" s="15">
        <f t="shared" si="17"/>
        <v>60</v>
      </c>
      <c r="N15" s="14">
        <f t="shared" si="18"/>
        <v>20</v>
      </c>
      <c r="O15" s="14">
        <f t="shared" si="19"/>
        <v>20</v>
      </c>
      <c r="P15" s="14">
        <f t="shared" si="20"/>
        <v>20</v>
      </c>
      <c r="Q15" s="15">
        <f t="shared" si="21"/>
        <v>60</v>
      </c>
      <c r="R15" s="16">
        <f t="shared" si="22"/>
        <v>240</v>
      </c>
    </row>
    <row r="16" spans="1:18" x14ac:dyDescent="0.2">
      <c r="A16" s="27" t="s">
        <v>33</v>
      </c>
      <c r="B16" s="14">
        <v>380</v>
      </c>
      <c r="C16" s="14">
        <v>380</v>
      </c>
      <c r="D16" s="14">
        <v>380</v>
      </c>
      <c r="E16" s="15">
        <f t="shared" si="9"/>
        <v>1140</v>
      </c>
      <c r="F16" s="14">
        <f t="shared" si="10"/>
        <v>390</v>
      </c>
      <c r="G16" s="14">
        <f t="shared" si="11"/>
        <v>390</v>
      </c>
      <c r="H16" s="14">
        <f t="shared" si="12"/>
        <v>390</v>
      </c>
      <c r="I16" s="15">
        <f t="shared" si="13"/>
        <v>1170</v>
      </c>
      <c r="J16" s="14">
        <f t="shared" si="14"/>
        <v>410</v>
      </c>
      <c r="K16" s="14">
        <f t="shared" si="15"/>
        <v>410</v>
      </c>
      <c r="L16" s="14">
        <f t="shared" si="16"/>
        <v>410</v>
      </c>
      <c r="M16" s="15">
        <f t="shared" si="17"/>
        <v>1230</v>
      </c>
      <c r="N16" s="14">
        <f t="shared" si="18"/>
        <v>450</v>
      </c>
      <c r="O16" s="14">
        <f t="shared" si="19"/>
        <v>450</v>
      </c>
      <c r="P16" s="14">
        <f t="shared" si="20"/>
        <v>450</v>
      </c>
      <c r="Q16" s="15">
        <f t="shared" si="21"/>
        <v>1350</v>
      </c>
      <c r="R16" s="16">
        <f t="shared" si="22"/>
        <v>4890</v>
      </c>
    </row>
    <row r="17" spans="1:18" x14ac:dyDescent="0.2">
      <c r="A17" s="27" t="s">
        <v>29</v>
      </c>
      <c r="B17" s="14">
        <v>70</v>
      </c>
      <c r="C17" s="14">
        <v>70</v>
      </c>
      <c r="D17" s="14">
        <v>70</v>
      </c>
      <c r="E17" s="15">
        <f t="shared" si="9"/>
        <v>210</v>
      </c>
      <c r="F17" s="14">
        <f t="shared" si="10"/>
        <v>70</v>
      </c>
      <c r="G17" s="14">
        <f t="shared" si="11"/>
        <v>70</v>
      </c>
      <c r="H17" s="14">
        <f t="shared" si="12"/>
        <v>70</v>
      </c>
      <c r="I17" s="15">
        <f t="shared" si="13"/>
        <v>210</v>
      </c>
      <c r="J17" s="14">
        <f t="shared" si="14"/>
        <v>70</v>
      </c>
      <c r="K17" s="14">
        <f t="shared" si="15"/>
        <v>70</v>
      </c>
      <c r="L17" s="14">
        <f t="shared" si="16"/>
        <v>70</v>
      </c>
      <c r="M17" s="15">
        <f t="shared" si="17"/>
        <v>210</v>
      </c>
      <c r="N17" s="14">
        <f t="shared" si="18"/>
        <v>80</v>
      </c>
      <c r="O17" s="14">
        <f t="shared" si="19"/>
        <v>80</v>
      </c>
      <c r="P17" s="14">
        <f t="shared" si="20"/>
        <v>80</v>
      </c>
      <c r="Q17" s="15">
        <f t="shared" si="21"/>
        <v>240</v>
      </c>
      <c r="R17" s="16">
        <f t="shared" si="22"/>
        <v>870</v>
      </c>
    </row>
    <row r="18" spans="1:18" x14ac:dyDescent="0.2">
      <c r="A18" s="27" t="s">
        <v>25</v>
      </c>
      <c r="B18" s="14">
        <v>230</v>
      </c>
      <c r="C18" s="14">
        <v>230</v>
      </c>
      <c r="D18" s="14">
        <v>230</v>
      </c>
      <c r="E18" s="15">
        <f t="shared" si="9"/>
        <v>690</v>
      </c>
      <c r="F18" s="14">
        <f t="shared" si="10"/>
        <v>240</v>
      </c>
      <c r="G18" s="14">
        <f t="shared" si="11"/>
        <v>240</v>
      </c>
      <c r="H18" s="14">
        <f t="shared" si="12"/>
        <v>240</v>
      </c>
      <c r="I18" s="15">
        <f t="shared" si="13"/>
        <v>720</v>
      </c>
      <c r="J18" s="14">
        <f t="shared" si="14"/>
        <v>250</v>
      </c>
      <c r="K18" s="14">
        <f t="shared" si="15"/>
        <v>250</v>
      </c>
      <c r="L18" s="14">
        <f t="shared" si="16"/>
        <v>250</v>
      </c>
      <c r="M18" s="15">
        <f t="shared" si="17"/>
        <v>750</v>
      </c>
      <c r="N18" s="14">
        <f t="shared" si="18"/>
        <v>280</v>
      </c>
      <c r="O18" s="14">
        <f t="shared" si="19"/>
        <v>280</v>
      </c>
      <c r="P18" s="14">
        <f t="shared" si="20"/>
        <v>280</v>
      </c>
      <c r="Q18" s="15">
        <f t="shared" si="21"/>
        <v>840</v>
      </c>
      <c r="R18" s="16">
        <f t="shared" si="22"/>
        <v>3000</v>
      </c>
    </row>
    <row r="19" spans="1:18" x14ac:dyDescent="0.2">
      <c r="A19" s="27" t="s">
        <v>24</v>
      </c>
      <c r="B19" s="14">
        <v>2160</v>
      </c>
      <c r="C19" s="14">
        <v>2160</v>
      </c>
      <c r="D19" s="14">
        <v>2160</v>
      </c>
      <c r="E19" s="15">
        <f t="shared" si="9"/>
        <v>6480</v>
      </c>
      <c r="F19" s="14">
        <f t="shared" si="10"/>
        <v>2220</v>
      </c>
      <c r="G19" s="14">
        <f t="shared" si="11"/>
        <v>2220</v>
      </c>
      <c r="H19" s="14">
        <f t="shared" si="12"/>
        <v>2220</v>
      </c>
      <c r="I19" s="15">
        <f t="shared" si="13"/>
        <v>6660</v>
      </c>
      <c r="J19" s="14">
        <f t="shared" si="14"/>
        <v>2330</v>
      </c>
      <c r="K19" s="14">
        <f t="shared" si="15"/>
        <v>2330</v>
      </c>
      <c r="L19" s="14">
        <f t="shared" si="16"/>
        <v>2330</v>
      </c>
      <c r="M19" s="15">
        <f t="shared" si="17"/>
        <v>6990</v>
      </c>
      <c r="N19" s="14">
        <f t="shared" si="18"/>
        <v>2560</v>
      </c>
      <c r="O19" s="14">
        <f t="shared" si="19"/>
        <v>2560</v>
      </c>
      <c r="P19" s="14">
        <f t="shared" si="20"/>
        <v>2560</v>
      </c>
      <c r="Q19" s="15">
        <f t="shared" si="21"/>
        <v>7680</v>
      </c>
      <c r="R19" s="16">
        <f t="shared" si="22"/>
        <v>27810</v>
      </c>
    </row>
    <row r="20" spans="1:18" x14ac:dyDescent="0.2">
      <c r="A20" s="27" t="s">
        <v>32</v>
      </c>
      <c r="B20" s="14">
        <v>110</v>
      </c>
      <c r="C20" s="14">
        <v>110</v>
      </c>
      <c r="D20" s="14">
        <v>110</v>
      </c>
      <c r="E20" s="15">
        <f t="shared" si="9"/>
        <v>330</v>
      </c>
      <c r="F20" s="14">
        <f t="shared" si="10"/>
        <v>110</v>
      </c>
      <c r="G20" s="14">
        <f t="shared" si="11"/>
        <v>110</v>
      </c>
      <c r="H20" s="14">
        <f t="shared" si="12"/>
        <v>110</v>
      </c>
      <c r="I20" s="15">
        <f t="shared" si="13"/>
        <v>330</v>
      </c>
      <c r="J20" s="14">
        <f t="shared" si="14"/>
        <v>120</v>
      </c>
      <c r="K20" s="14">
        <f t="shared" si="15"/>
        <v>120</v>
      </c>
      <c r="L20" s="14">
        <f t="shared" si="16"/>
        <v>120</v>
      </c>
      <c r="M20" s="15">
        <f t="shared" si="17"/>
        <v>360</v>
      </c>
      <c r="N20" s="14">
        <f t="shared" si="18"/>
        <v>130</v>
      </c>
      <c r="O20" s="14">
        <f t="shared" si="19"/>
        <v>130</v>
      </c>
      <c r="P20" s="14">
        <f t="shared" si="20"/>
        <v>130</v>
      </c>
      <c r="Q20" s="15">
        <f t="shared" si="21"/>
        <v>390</v>
      </c>
      <c r="R20" s="16">
        <f t="shared" si="22"/>
        <v>1410</v>
      </c>
    </row>
    <row r="21" spans="1:18" x14ac:dyDescent="0.2">
      <c r="A21" s="27" t="s">
        <v>28</v>
      </c>
      <c r="B21" s="14">
        <v>130</v>
      </c>
      <c r="C21" s="14">
        <v>130</v>
      </c>
      <c r="D21" s="14">
        <v>130</v>
      </c>
      <c r="E21" s="15">
        <f t="shared" si="9"/>
        <v>390</v>
      </c>
      <c r="F21" s="14">
        <f t="shared" si="10"/>
        <v>130</v>
      </c>
      <c r="G21" s="14">
        <f t="shared" si="11"/>
        <v>130</v>
      </c>
      <c r="H21" s="14">
        <f t="shared" si="12"/>
        <v>130</v>
      </c>
      <c r="I21" s="15">
        <f t="shared" si="13"/>
        <v>390</v>
      </c>
      <c r="J21" s="14">
        <f t="shared" si="14"/>
        <v>140</v>
      </c>
      <c r="K21" s="14">
        <f t="shared" si="15"/>
        <v>140</v>
      </c>
      <c r="L21" s="14">
        <f t="shared" si="16"/>
        <v>140</v>
      </c>
      <c r="M21" s="15">
        <f t="shared" si="17"/>
        <v>420</v>
      </c>
      <c r="N21" s="14">
        <f t="shared" si="18"/>
        <v>150</v>
      </c>
      <c r="O21" s="14">
        <f t="shared" si="19"/>
        <v>150</v>
      </c>
      <c r="P21" s="14">
        <f t="shared" si="20"/>
        <v>150</v>
      </c>
      <c r="Q21" s="15">
        <f t="shared" si="21"/>
        <v>450</v>
      </c>
      <c r="R21" s="16">
        <f t="shared" si="22"/>
        <v>1650</v>
      </c>
    </row>
    <row r="22" spans="1:18" x14ac:dyDescent="0.2">
      <c r="A22" s="27" t="s">
        <v>30</v>
      </c>
      <c r="B22" s="14">
        <v>50</v>
      </c>
      <c r="C22" s="14">
        <v>50</v>
      </c>
      <c r="D22" s="14">
        <v>50</v>
      </c>
      <c r="E22" s="15">
        <f t="shared" si="9"/>
        <v>150</v>
      </c>
      <c r="F22" s="14">
        <f t="shared" si="10"/>
        <v>50</v>
      </c>
      <c r="G22" s="14">
        <f t="shared" si="11"/>
        <v>50</v>
      </c>
      <c r="H22" s="14">
        <f t="shared" si="12"/>
        <v>50</v>
      </c>
      <c r="I22" s="15">
        <f t="shared" si="13"/>
        <v>150</v>
      </c>
      <c r="J22" s="14">
        <f t="shared" si="14"/>
        <v>50</v>
      </c>
      <c r="K22" s="14">
        <f t="shared" si="15"/>
        <v>50</v>
      </c>
      <c r="L22" s="14">
        <f t="shared" si="16"/>
        <v>50</v>
      </c>
      <c r="M22" s="15">
        <f t="shared" si="17"/>
        <v>150</v>
      </c>
      <c r="N22" s="14">
        <f t="shared" si="18"/>
        <v>60</v>
      </c>
      <c r="O22" s="14">
        <f t="shared" si="19"/>
        <v>60</v>
      </c>
      <c r="P22" s="14">
        <f t="shared" si="20"/>
        <v>60</v>
      </c>
      <c r="Q22" s="15">
        <f t="shared" si="21"/>
        <v>180</v>
      </c>
      <c r="R22" s="16">
        <f t="shared" si="22"/>
        <v>630</v>
      </c>
    </row>
    <row r="23" spans="1:18" x14ac:dyDescent="0.2">
      <c r="A23" s="27" t="s">
        <v>31</v>
      </c>
      <c r="B23" s="14">
        <v>90</v>
      </c>
      <c r="C23" s="14">
        <v>100</v>
      </c>
      <c r="D23" s="14">
        <v>100</v>
      </c>
      <c r="E23" s="15">
        <f t="shared" si="9"/>
        <v>290</v>
      </c>
      <c r="F23" s="14">
        <f t="shared" si="10"/>
        <v>90</v>
      </c>
      <c r="G23" s="14">
        <f t="shared" si="11"/>
        <v>100</v>
      </c>
      <c r="H23" s="14">
        <f t="shared" si="12"/>
        <v>100</v>
      </c>
      <c r="I23" s="15">
        <f t="shared" si="13"/>
        <v>290</v>
      </c>
      <c r="J23" s="14">
        <f t="shared" si="14"/>
        <v>90</v>
      </c>
      <c r="K23" s="14">
        <f t="shared" si="15"/>
        <v>110</v>
      </c>
      <c r="L23" s="14">
        <f t="shared" si="16"/>
        <v>110</v>
      </c>
      <c r="M23" s="15">
        <f t="shared" si="17"/>
        <v>310</v>
      </c>
      <c r="N23" s="14">
        <f t="shared" si="18"/>
        <v>100</v>
      </c>
      <c r="O23" s="14">
        <f t="shared" si="19"/>
        <v>120</v>
      </c>
      <c r="P23" s="14">
        <f t="shared" si="20"/>
        <v>120</v>
      </c>
      <c r="Q23" s="15">
        <f t="shared" si="21"/>
        <v>340</v>
      </c>
      <c r="R23" s="16">
        <f t="shared" si="22"/>
        <v>1230</v>
      </c>
    </row>
    <row r="24" spans="1:18" x14ac:dyDescent="0.2">
      <c r="A24" s="27" t="s">
        <v>26</v>
      </c>
      <c r="B24" s="14">
        <v>30</v>
      </c>
      <c r="C24" s="14">
        <v>30</v>
      </c>
      <c r="D24" s="14">
        <v>30</v>
      </c>
      <c r="E24" s="32">
        <f t="shared" si="9"/>
        <v>90</v>
      </c>
      <c r="F24" s="14">
        <f t="shared" si="10"/>
        <v>30</v>
      </c>
      <c r="G24" s="14">
        <f t="shared" si="11"/>
        <v>30</v>
      </c>
      <c r="H24" s="14">
        <f t="shared" si="12"/>
        <v>30</v>
      </c>
      <c r="I24" s="32">
        <f t="shared" si="13"/>
        <v>90</v>
      </c>
      <c r="J24" s="14">
        <f t="shared" si="14"/>
        <v>30</v>
      </c>
      <c r="K24" s="14">
        <f t="shared" si="15"/>
        <v>30</v>
      </c>
      <c r="L24" s="14">
        <f t="shared" si="16"/>
        <v>30</v>
      </c>
      <c r="M24" s="32">
        <f t="shared" si="17"/>
        <v>90</v>
      </c>
      <c r="N24" s="14">
        <f t="shared" si="18"/>
        <v>30</v>
      </c>
      <c r="O24" s="14">
        <f t="shared" si="19"/>
        <v>30</v>
      </c>
      <c r="P24" s="14">
        <f t="shared" si="20"/>
        <v>30</v>
      </c>
      <c r="Q24" s="32">
        <f t="shared" si="21"/>
        <v>90</v>
      </c>
      <c r="R24" s="35">
        <f t="shared" si="22"/>
        <v>360</v>
      </c>
    </row>
    <row r="25" spans="1:18" ht="13.5" thickBot="1" x14ac:dyDescent="0.25">
      <c r="A25" s="21" t="s">
        <v>34</v>
      </c>
      <c r="B25" s="22">
        <f t="shared" ref="B25:R25" si="23">SUM(B14:B24)</f>
        <v>5110</v>
      </c>
      <c r="C25" s="22">
        <f t="shared" si="23"/>
        <v>5120</v>
      </c>
      <c r="D25" s="22">
        <f t="shared" si="23"/>
        <v>5120</v>
      </c>
      <c r="E25" s="31">
        <f t="shared" si="23"/>
        <v>15350</v>
      </c>
      <c r="F25" s="22">
        <f t="shared" si="23"/>
        <v>5250</v>
      </c>
      <c r="G25" s="22">
        <f t="shared" si="23"/>
        <v>5260</v>
      </c>
      <c r="H25" s="22">
        <f t="shared" si="23"/>
        <v>5260</v>
      </c>
      <c r="I25" s="31">
        <f t="shared" si="23"/>
        <v>15770</v>
      </c>
      <c r="J25" s="22">
        <f t="shared" si="23"/>
        <v>5510</v>
      </c>
      <c r="K25" s="22">
        <f t="shared" si="23"/>
        <v>5530</v>
      </c>
      <c r="L25" s="22">
        <f t="shared" si="23"/>
        <v>5530</v>
      </c>
      <c r="M25" s="31">
        <f t="shared" si="23"/>
        <v>16570</v>
      </c>
      <c r="N25" s="22">
        <f t="shared" si="23"/>
        <v>6060</v>
      </c>
      <c r="O25" s="22">
        <f t="shared" si="23"/>
        <v>6080</v>
      </c>
      <c r="P25" s="22">
        <f t="shared" si="23"/>
        <v>6080</v>
      </c>
      <c r="Q25" s="31">
        <f t="shared" si="23"/>
        <v>18220</v>
      </c>
      <c r="R25" s="34">
        <f t="shared" si="23"/>
        <v>65910</v>
      </c>
    </row>
    <row r="26" spans="1:18" ht="13.5" thickTop="1" x14ac:dyDescent="0.2">
      <c r="A26" s="28"/>
      <c r="B26" s="11"/>
      <c r="C26" s="11"/>
      <c r="D26" s="11"/>
      <c r="E26" s="29"/>
      <c r="F26" s="11"/>
      <c r="G26" s="11"/>
      <c r="H26" s="11"/>
      <c r="I26" s="29"/>
      <c r="J26" s="11"/>
      <c r="K26" s="11"/>
      <c r="L26" s="11"/>
      <c r="M26" s="29"/>
      <c r="N26" s="11"/>
      <c r="O26" s="11"/>
      <c r="P26" s="11"/>
      <c r="Q26" s="29"/>
      <c r="R26" s="29"/>
    </row>
    <row r="27" spans="1:18" x14ac:dyDescent="0.2">
      <c r="A27" s="21" t="s">
        <v>36</v>
      </c>
      <c r="B27" s="13">
        <f t="shared" ref="B27:R27" si="24">B11-B25</f>
        <v>1990</v>
      </c>
      <c r="C27" s="13">
        <f t="shared" si="24"/>
        <v>2150</v>
      </c>
      <c r="D27" s="13">
        <f t="shared" si="24"/>
        <v>2310</v>
      </c>
      <c r="E27" s="13">
        <f t="shared" si="24"/>
        <v>6450</v>
      </c>
      <c r="F27" s="13">
        <f t="shared" si="24"/>
        <v>2070</v>
      </c>
      <c r="G27" s="13">
        <f t="shared" si="24"/>
        <v>2240</v>
      </c>
      <c r="H27" s="13">
        <f t="shared" si="24"/>
        <v>2390</v>
      </c>
      <c r="I27" s="13">
        <f t="shared" si="24"/>
        <v>6700</v>
      </c>
      <c r="J27" s="13">
        <f t="shared" si="24"/>
        <v>2180</v>
      </c>
      <c r="K27" s="13">
        <f t="shared" si="24"/>
        <v>2350</v>
      </c>
      <c r="L27" s="13">
        <f t="shared" si="24"/>
        <v>2500</v>
      </c>
      <c r="M27" s="13">
        <f t="shared" si="24"/>
        <v>7030</v>
      </c>
      <c r="N27" s="13">
        <f t="shared" si="24"/>
        <v>2390</v>
      </c>
      <c r="O27" s="13">
        <f t="shared" si="24"/>
        <v>2590</v>
      </c>
      <c r="P27" s="13">
        <f t="shared" si="24"/>
        <v>2760</v>
      </c>
      <c r="Q27" s="13">
        <f t="shared" si="24"/>
        <v>7740</v>
      </c>
      <c r="R27" s="13">
        <f t="shared" si="24"/>
        <v>27920</v>
      </c>
    </row>
  </sheetData>
  <customSheetViews>
    <customSheetView guid="{02DBF3FC-0360-11D4-B9B7-50E04AC12710}" scale="75" hiddenColumns="1" state="hidden" showRuler="0">
      <selection activeCell="R27" sqref="R27"/>
      <pageMargins left="0.75" right="0.75" top="1" bottom="1" header="0.5" footer="0.5"/>
      <headerFooter alignWithMargins="0"/>
    </customSheetView>
    <customSheetView guid="{02DBF3FD-0360-11D4-B9B7-50E04AC12710}" scale="75" hiddenColumns="1" state="hidden" showRuler="0">
      <selection activeCell="R27" sqref="R27"/>
      <pageMargins left="0.75" right="0.75" top="1" bottom="1" header="0.5" footer="0.5"/>
      <headerFooter alignWithMargins="0"/>
    </customSheetView>
    <customSheetView guid="{02DBF3FE-0360-11D4-B9B7-50E04AC12710}" scale="75" hiddenColumns="1" state="hidden" showRuler="0">
      <selection activeCell="R27" sqref="R27"/>
      <pageMargins left="0.75" right="0.75" top="1" bottom="1" header="0.5" footer="0.5"/>
      <headerFooter alignWithMargins="0"/>
    </customSheetView>
    <customSheetView guid="{02DBF3FF-0360-11D4-B9B7-50E04AC12710}" scale="75" hiddenColumns="1" state="hidden" showRuler="0">
      <selection activeCell="R27" sqref="R27"/>
      <pageMargins left="0.75" right="0.75" top="1" bottom="1" header="0.5" footer="0.5"/>
      <headerFooter alignWithMargins="0"/>
    </customSheetView>
    <customSheetView guid="{02DBF400-0360-11D4-B9B7-50E04AC12710}" scale="75" hiddenColumns="1" state="hidden" showRuler="0">
      <selection activeCell="R27" sqref="R27"/>
      <pageMargins left="0.75" right="0.75" top="1" bottom="1" header="0.5" footer="0.5"/>
      <headerFooter alignWithMargins="0"/>
    </customSheetView>
    <customSheetView guid="{02DBF401-0360-11D4-B9B7-50E04AC12710}" scale="75" hiddenColumns="1" state="hidden" showRuler="0">
      <selection activeCell="R27" sqref="R27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1stQuarter</vt:lpstr>
      <vt:lpstr>2ndQuarter</vt:lpstr>
      <vt:lpstr>3rdQuarter</vt:lpstr>
      <vt:lpstr>4thQuarter</vt:lpstr>
      <vt:lpstr>Summary</vt:lpstr>
      <vt:lpstr>Budget2000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1999-12-27T23:08:29Z</cp:lastPrinted>
  <dcterms:created xsi:type="dcterms:W3CDTF">1999-12-27T20:28:00Z</dcterms:created>
  <dcterms:modified xsi:type="dcterms:W3CDTF">2010-11-15T06:41:24Z</dcterms:modified>
</cp:coreProperties>
</file>